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92" firstSheet="1" activeTab="1"/>
  </bookViews>
  <sheets>
    <sheet name="1一般公共预算 (总) (3)" sheetId="1" state="hidden" r:id="rId1"/>
    <sheet name="一般公共预算 " sheetId="2" r:id="rId2"/>
    <sheet name="1一般公共预算 (总) (2)" sheetId="3" state="hidden" r:id="rId3"/>
    <sheet name="1一般公共预算 (总)" sheetId="4" state="hidden" r:id="rId4"/>
    <sheet name="1一般公共预算 (5847明细)" sheetId="5" state="hidden" r:id="rId5"/>
    <sheet name="1一般公共预算 (2)" sheetId="6" state="hidden" r:id="rId6"/>
    <sheet name="（预算）2024市级收入表(13)  " sheetId="7" state="hidden" r:id="rId7"/>
    <sheet name="（预算）2024市级支出表(14)" sheetId="8" state="hidden" r:id="rId8"/>
  </sheets>
  <externalReferences>
    <externalReference r:id="rId9"/>
  </externalReferences>
  <definedNames>
    <definedName name="_xlnm.Print_Area" localSheetId="0">'1一般公共预算 (总) (3)'!$A$1:M19</definedName>
    <definedName name="_xlnm.Print_Titles" localSheetId="0">'1一般公共预算 (总) (3)'!$1:5</definedName>
    <definedName name="_xlnm.Print_Area" localSheetId="1">'一般公共预算 '!$A$1:H13</definedName>
    <definedName name="_xlnm.Print_Titles" localSheetId="1">'一般公共预算 '!$1:5</definedName>
    <definedName name="_xlnm.Print_Area" localSheetId="2">'1一般公共预算 (总) (2)'!$A$1:M19</definedName>
    <definedName name="_xlnm.Print_Titles" localSheetId="2">'1一般公共预算 (总) (2)'!$1:5</definedName>
    <definedName name="_xlnm.Print_Area" localSheetId="3">'1一般公共预算 (总)'!$A$1:K48</definedName>
    <definedName name="_xlnm.Print_Titles" localSheetId="3">'1一般公共预算 (总)'!$1:5</definedName>
    <definedName name="_xlnm.Print_Area" localSheetId="4">'1一般公共预算 (5847明细)'!$A$1:K48</definedName>
    <definedName name="_xlnm.Print_Titles" localSheetId="4">'1一般公共预算 (5847明细)'!$1:5</definedName>
    <definedName name="_xlnm.Print_Area" localSheetId="5">'1一般公共预算 (2)'!$A$1:K48</definedName>
    <definedName name="_xlnm.Print_Titles" localSheetId="5">'1一般公共预算 (2)'!$1:5</definedName>
    <definedName name="a">#REF!</definedName>
    <definedName name="Database">#REF!</definedName>
    <definedName name="fg">#REF!</definedName>
    <definedName name="fsaf">#REF!</definedName>
    <definedName name="isformula">getcell(48,[1]底稿!A1)</definedName>
    <definedName name="print">#REF!</definedName>
    <definedName name="_xlnm.Print_Area">#REF!</definedName>
    <definedName name="_xlnm.Print_Titles">#N/A</definedName>
    <definedName name="是">#REF!</definedName>
    <definedName name="收入">#REF!</definedName>
    <definedName name="中">#REF!</definedName>
    <definedName name="a" localSheetId="5">#REF!</definedName>
    <definedName name="Database" localSheetId="5" hidden="1">#REF!</definedName>
    <definedName name="fg" localSheetId="5">#REF!</definedName>
    <definedName name="fsaf" localSheetId="5">#REF!</definedName>
    <definedName name="print" localSheetId="5">#REF!</definedName>
    <definedName name="是" localSheetId="5">#REF!</definedName>
    <definedName name="收入" localSheetId="5">#REF!</definedName>
    <definedName name="中" localSheetId="5">#REF!</definedName>
    <definedName name="a" localSheetId="4">#REF!</definedName>
    <definedName name="Database" localSheetId="4" hidden="1">#REF!</definedName>
    <definedName name="fg" localSheetId="4">#REF!</definedName>
    <definedName name="fsaf" localSheetId="4">#REF!</definedName>
    <definedName name="print" localSheetId="4">#REF!</definedName>
    <definedName name="是" localSheetId="4">#REF!</definedName>
    <definedName name="收入" localSheetId="4">#REF!</definedName>
    <definedName name="中" localSheetId="4">#REF!</definedName>
    <definedName name="a" localSheetId="3">#REF!</definedName>
    <definedName name="Database" localSheetId="3" hidden="1">#REF!</definedName>
    <definedName name="fg" localSheetId="3">#REF!</definedName>
    <definedName name="fsaf" localSheetId="3">#REF!</definedName>
    <definedName name="print" localSheetId="3">#REF!</definedName>
    <definedName name="是" localSheetId="3">#REF!</definedName>
    <definedName name="收入" localSheetId="3">#REF!</definedName>
    <definedName name="中" localSheetId="3">#REF!</definedName>
    <definedName name="a" localSheetId="2">#REF!</definedName>
    <definedName name="Database" localSheetId="2" hidden="1">#REF!</definedName>
    <definedName name="fg" localSheetId="2">#REF!</definedName>
    <definedName name="fsaf" localSheetId="2">#REF!</definedName>
    <definedName name="print" localSheetId="2">#REF!</definedName>
    <definedName name="是" localSheetId="2">#REF!</definedName>
    <definedName name="收入" localSheetId="2">#REF!</definedName>
    <definedName name="中" localSheetId="2">#REF!</definedName>
    <definedName name="a" localSheetId="1">#REF!</definedName>
    <definedName name="Database" localSheetId="1" hidden="1">#REF!</definedName>
    <definedName name="fg" localSheetId="1">#REF!</definedName>
    <definedName name="fsaf" localSheetId="1">#REF!</definedName>
    <definedName name="print" localSheetId="1">#REF!</definedName>
    <definedName name="是" localSheetId="1">#REF!</definedName>
    <definedName name="收入" localSheetId="1">#REF!</definedName>
    <definedName name="中" localSheetId="1">#REF!</definedName>
    <definedName name="a" localSheetId="0">#REF!</definedName>
    <definedName name="Database" localSheetId="0" hidden="1">#REF!</definedName>
    <definedName name="fg" localSheetId="0">#REF!</definedName>
    <definedName name="fsaf" localSheetId="0">#REF!</definedName>
    <definedName name="print" localSheetId="0">#REF!</definedName>
    <definedName name="是" localSheetId="0">#REF!</definedName>
    <definedName name="收入" localSheetId="0">#REF!</definedName>
    <definedName name="中" localSheetId="0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姚斌</author>
  </authors>
  <commentList>
    <comment ref="B9" authorId="0">
      <text>
        <r>
          <rPr>
            <sz val="9"/>
            <rFont val="宋体"/>
            <charset val="134"/>
          </rPr>
          <t xml:space="preserve">103070602行政单位国有资产处置收入-44800+3000+6160
103072101停车泊位及公共停车场等有偿使用收入-28018
</t>
        </r>
      </text>
    </comment>
  </commentList>
</comments>
</file>

<file path=xl/comments2.xml><?xml version="1.0" encoding="utf-8"?>
<comments xmlns="http://schemas.openxmlformats.org/spreadsheetml/2006/main">
  <authors>
    <author>姚斌</author>
  </authors>
  <commentList>
    <comment ref="B9" authorId="0">
      <text>
        <r>
          <rPr>
            <sz val="9"/>
            <rFont val="宋体"/>
            <charset val="134"/>
          </rPr>
          <t xml:space="preserve">103070602行政单位国有资产处置收入-44800+3000+6160
103072101停车泊位及公共停车场等有偿使用收入-28018
</t>
        </r>
      </text>
    </comment>
    <comment ref="B10" authorId="0">
      <text>
        <r>
          <rPr>
            <sz val="9"/>
            <rFont val="宋体"/>
            <charset val="134"/>
          </rPr>
          <t xml:space="preserve">1030901上缴管理费用年初2100
1030902计提公共租赁住房资金1500(本次7347万元均增加至此科目增加5847万元）
</t>
        </r>
      </text>
    </comment>
  </commentList>
</comments>
</file>

<file path=xl/comments3.xml><?xml version="1.0" encoding="utf-8"?>
<comments xmlns="http://schemas.openxmlformats.org/spreadsheetml/2006/main">
  <authors>
    <author>姚斌</author>
  </authors>
  <commentList>
    <comment ref="B28" authorId="0">
      <text>
        <r>
          <rPr>
            <sz val="9"/>
            <rFont val="宋体"/>
            <charset val="134"/>
          </rPr>
          <t xml:space="preserve">103070602行政单位国有资产处置收入-44800+3000+6160
103072101停车泊位及公共停车场等有偿使用收入-28018
</t>
        </r>
      </text>
    </comment>
    <comment ref="B30" authorId="0">
      <text>
        <r>
          <rPr>
            <sz val="9"/>
            <rFont val="宋体"/>
            <charset val="134"/>
          </rPr>
          <t xml:space="preserve">1030901上缴管理费用年初2100
1030902计提公共租赁住房资金1500(本次7347万元均增加至此科目增加5847万元）
</t>
        </r>
      </text>
    </comment>
  </commentList>
</comments>
</file>

<file path=xl/comments4.xml><?xml version="1.0" encoding="utf-8"?>
<comments xmlns="http://schemas.openxmlformats.org/spreadsheetml/2006/main">
  <authors>
    <author>姚斌</author>
  </authors>
  <commentList>
    <comment ref="B30" authorId="0">
      <text>
        <r>
          <rPr>
            <sz val="9"/>
            <rFont val="宋体"/>
            <charset val="134"/>
          </rPr>
          <t xml:space="preserve">1030901上缴管理费用年初2100
1030902计提公共租赁住房资金1500(本次7347万元均增加至此科目增加5847万元）
</t>
        </r>
      </text>
    </comment>
  </commentList>
</comments>
</file>

<file path=xl/comments5.xml><?xml version="1.0" encoding="utf-8"?>
<comments xmlns="http://schemas.openxmlformats.org/spreadsheetml/2006/main">
  <authors>
    <author>姚斌</author>
  </authors>
  <commentList>
    <comment ref="B30" authorId="0">
      <text>
        <r>
          <rPr>
            <sz val="9"/>
            <rFont val="宋体"/>
            <charset val="134"/>
          </rPr>
          <t xml:space="preserve">1030901上缴管理费用年初2100
1030902计提公共租赁住房资金1500(本次7347万元均增加至此科目增加5847万元）
</t>
        </r>
      </text>
    </comment>
  </commentList>
</comments>
</file>

<file path=xl/sharedStrings.xml><?xml version="1.0" encoding="utf-8"?>
<sst xmlns="http://schemas.openxmlformats.org/spreadsheetml/2006/main" count="485" uniqueCount="123">
  <si>
    <t>附件1</t>
  </si>
  <si>
    <t>2024年市级一般公共预算收支调整情况表</t>
  </si>
  <si>
    <t>单位：万元</t>
  </si>
  <si>
    <t>项                 目</t>
  </si>
  <si>
    <t>收    入</t>
  </si>
  <si>
    <t>支    出</t>
  </si>
  <si>
    <t>原预算数</t>
  </si>
  <si>
    <t>调整数</t>
  </si>
  <si>
    <t>调整后
预算数</t>
  </si>
  <si>
    <r>
      <rPr>
        <sz val="11"/>
        <rFont val="宋体"/>
        <charset val="134"/>
      </rPr>
      <t>调整后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预算数</t>
    </r>
  </si>
  <si>
    <t>一、地方级财政收入</t>
  </si>
  <si>
    <t>一、一般公共预算支出</t>
  </si>
  <si>
    <t>（一）税收收入</t>
  </si>
  <si>
    <t>一般公共服务支出</t>
  </si>
  <si>
    <r>
      <rPr>
        <sz val="11"/>
        <color indexed="10"/>
        <rFont val="宋体"/>
        <charset val="134"/>
      </rPr>
      <t>信访维稳2014099-（300+300）</t>
    </r>
    <r>
      <rPr>
        <sz val="11"/>
        <rFont val="宋体"/>
        <charset val="134"/>
      </rPr>
      <t>，</t>
    </r>
    <r>
      <rPr>
        <sz val="11"/>
        <color indexed="10"/>
        <rFont val="宋体"/>
        <charset val="134"/>
      </rPr>
      <t>机关事务经费2010302-（807+400+583），纪委事务经费（300+500）2011101-600/2011102-100/2011103-100</t>
    </r>
  </si>
  <si>
    <t>（二）非税收入</t>
  </si>
  <si>
    <t>教育支出</t>
  </si>
  <si>
    <t>教育、人社考试费2059999-575</t>
  </si>
  <si>
    <t>国有资源（资产）有偿使用收入</t>
  </si>
  <si>
    <t>社会保障和就业支出</t>
  </si>
  <si>
    <t>二龙山水库水面经营用于机关事业单位基本养老保险2080505-6160</t>
  </si>
  <si>
    <r>
      <rPr>
        <sz val="11"/>
        <rFont val="Times New Roman"/>
        <charset val="134"/>
      </rPr>
      <t>ppp</t>
    </r>
    <r>
      <rPr>
        <sz val="11"/>
        <rFont val="宋体"/>
        <charset val="134"/>
      </rPr>
      <t>项目（管廊）17500</t>
    </r>
  </si>
  <si>
    <t>城乡社区支出</t>
  </si>
  <si>
    <r>
      <rPr>
        <sz val="11"/>
        <color indexed="10"/>
        <rFont val="宋体"/>
        <charset val="134"/>
      </rPr>
      <t>住建2129999-（85+200），桥梁加固2120399-（750+400），</t>
    </r>
    <r>
      <rPr>
        <sz val="11"/>
        <rFont val="宋体"/>
        <charset val="134"/>
      </rPr>
      <t>ppp项目管廊2129999-17500，晟平注册资金2120399-6000</t>
    </r>
  </si>
  <si>
    <t>晟平注册资金6000</t>
  </si>
  <si>
    <t>二、转移性收入</t>
  </si>
  <si>
    <t>自然资源海洋气象等支出</t>
  </si>
  <si>
    <t>自然不动产2200101-347</t>
  </si>
  <si>
    <t>融资户（还息）4518</t>
  </si>
  <si>
    <t>灾害防治及应急管理支出</t>
  </si>
  <si>
    <t>消防2240299-300</t>
  </si>
  <si>
    <t>债务付息支出</t>
  </si>
  <si>
    <t>政府一般债付息2320399-4518-30000-年债行4011文件里5800全还息</t>
  </si>
  <si>
    <t>调入资金5800</t>
  </si>
  <si>
    <t>二、转移性支出</t>
  </si>
  <si>
    <t>还本39000</t>
  </si>
  <si>
    <t>三、债务还本支出</t>
  </si>
  <si>
    <t>政府一般债还本2310399-39000</t>
  </si>
  <si>
    <t>还息</t>
  </si>
  <si>
    <t>财政收入总计</t>
  </si>
  <si>
    <t>一般公共预算支出总计</t>
  </si>
  <si>
    <t>二龙水库水面经营</t>
  </si>
  <si>
    <r>
      <rPr>
        <sz val="11"/>
        <rFont val="宋体"/>
        <charset val="134"/>
      </rPr>
      <t>调整前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预算数</t>
    </r>
  </si>
  <si>
    <t>政府住房基金收入</t>
  </si>
  <si>
    <r>
      <rPr>
        <sz val="11"/>
        <rFont val="宋体"/>
        <charset val="134"/>
      </rPr>
      <t>项</t>
    </r>
    <r>
      <rPr>
        <sz val="11"/>
        <rFont val="Times New Roman"/>
        <charset val="134"/>
      </rPr>
      <t xml:space="preserve">                 </t>
    </r>
    <r>
      <rPr>
        <sz val="11"/>
        <rFont val="宋体"/>
        <charset val="134"/>
      </rPr>
      <t>目</t>
    </r>
  </si>
  <si>
    <r>
      <rPr>
        <sz val="11"/>
        <rFont val="宋体"/>
        <charset val="134"/>
      </rPr>
      <t>收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入</t>
    </r>
  </si>
  <si>
    <r>
      <rPr>
        <sz val="11"/>
        <rFont val="宋体"/>
        <charset val="134"/>
      </rPr>
      <t>支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出</t>
    </r>
  </si>
  <si>
    <r>
      <rPr>
        <sz val="11"/>
        <rFont val="宋体"/>
        <charset val="134"/>
      </rPr>
      <t>原预算数</t>
    </r>
  </si>
  <si>
    <r>
      <rPr>
        <sz val="11"/>
        <rFont val="宋体"/>
        <charset val="134"/>
      </rPr>
      <t>调整数</t>
    </r>
  </si>
  <si>
    <r>
      <rPr>
        <sz val="11"/>
        <rFont val="宋体"/>
        <charset val="134"/>
      </rPr>
      <t>调整后
预算数</t>
    </r>
  </si>
  <si>
    <t>一般公共服务</t>
  </si>
  <si>
    <t>信访维稳2014099-（300+300），机关事务经费2130302-（807+400+583），纪委事务经费（300+500）2011102-100/2011103-100/2011101-100</t>
  </si>
  <si>
    <t>国防支出</t>
  </si>
  <si>
    <t>增值税</t>
  </si>
  <si>
    <t>公共安全支出</t>
  </si>
  <si>
    <t>企业所得税</t>
  </si>
  <si>
    <t>个人所得税</t>
  </si>
  <si>
    <t>科学技术支出</t>
  </si>
  <si>
    <t>资源税</t>
  </si>
  <si>
    <t>文化旅游体育与传媒支出</t>
  </si>
  <si>
    <t>城市维护建设税</t>
  </si>
  <si>
    <t>房产税</t>
  </si>
  <si>
    <t>卫生健康支出</t>
  </si>
  <si>
    <t>印花税</t>
  </si>
  <si>
    <t>节能环保支出</t>
  </si>
  <si>
    <t>城镇土地使用税</t>
  </si>
  <si>
    <t>住建2129999-（85+200），桥梁加固2120399-（750+400），ppp项目管廊17500，晟平注册资金2120399-6000</t>
  </si>
  <si>
    <t>土地增值税</t>
  </si>
  <si>
    <t>农林水支出</t>
  </si>
  <si>
    <t>二龙山水库水面经营</t>
  </si>
  <si>
    <t>车船税</t>
  </si>
  <si>
    <t>交通运输支出</t>
  </si>
  <si>
    <t>耕地占用税</t>
  </si>
  <si>
    <t>资源勘探工业信息等支出</t>
  </si>
  <si>
    <t>契税</t>
  </si>
  <si>
    <t>商业服务业等支出</t>
  </si>
  <si>
    <t>环境保护税</t>
  </si>
  <si>
    <t>金融支出</t>
  </si>
  <si>
    <t>其他税收收入</t>
  </si>
  <si>
    <t>援助其他地区支出</t>
  </si>
  <si>
    <t>专项收入</t>
  </si>
  <si>
    <t>住房保障支出</t>
  </si>
  <si>
    <t>行政事业性收费收入</t>
  </si>
  <si>
    <t>粮油物资储备支出</t>
  </si>
  <si>
    <t>罚没收入</t>
  </si>
  <si>
    <t>国有资本经营收入</t>
  </si>
  <si>
    <t>预备费</t>
  </si>
  <si>
    <t>其他支出</t>
  </si>
  <si>
    <t>捐赠收入</t>
  </si>
  <si>
    <t>债务发行费用支出</t>
  </si>
  <si>
    <t>其他收入</t>
  </si>
  <si>
    <t>上解支出</t>
  </si>
  <si>
    <t>（一）省转移性收入</t>
  </si>
  <si>
    <t>对区转移支付支出</t>
  </si>
  <si>
    <t>税收返还收入</t>
  </si>
  <si>
    <t>返还性支出</t>
  </si>
  <si>
    <t>一般性转移支付收入</t>
  </si>
  <si>
    <t>一般性转移支付</t>
  </si>
  <si>
    <t>专项转移支付收入</t>
  </si>
  <si>
    <t>专项转移支付</t>
  </si>
  <si>
    <t>（二）上解收入</t>
  </si>
  <si>
    <t>安排预算稳定调节基金</t>
  </si>
  <si>
    <t>（三）调入资金</t>
  </si>
  <si>
    <t>年终结余</t>
  </si>
  <si>
    <t>（四）动用预算稳定调节基金</t>
  </si>
  <si>
    <t>债务还本支出</t>
  </si>
  <si>
    <t>政府一般债还本2310301-39000</t>
  </si>
  <si>
    <t>（五）地方政府一般债券转贷收入</t>
  </si>
  <si>
    <t>信访维稳2014099-（300+300），机关事务经费2130302-（807+400），纪委事务经费（300+500）2011102-100/2011103-100/2011101-100</t>
  </si>
  <si>
    <t>住建2129999-（85+200），桥梁加固2120399-（750+400），无资金的管廊583</t>
  </si>
  <si>
    <t>政府一般债付息2320399</t>
  </si>
  <si>
    <t>政府一般债还本2310301</t>
  </si>
  <si>
    <t>信访维稳2014099-300</t>
  </si>
  <si>
    <t>教育、人社考试费</t>
  </si>
  <si>
    <t>“三保”职业年金等支出2080506</t>
  </si>
  <si>
    <t>执法局停车位前期费用2120104-489</t>
  </si>
  <si>
    <t>2024年市级一般公共预算收入预算表</t>
  </si>
  <si>
    <t>项目</t>
  </si>
  <si>
    <t>2023年
执行数</t>
  </si>
  <si>
    <t>2024年
预算数</t>
  </si>
  <si>
    <t>2024年为
上年的%</t>
  </si>
  <si>
    <t>备注</t>
  </si>
  <si>
    <t>2024年市级一般公共预算支出预算表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</si>
</sst>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_-;\-&quot;$&quot;* #,##0_-;_-&quot;$&quot;* &quot;-&quot;_-;_-@_-"/>
    <numFmt numFmtId="177" formatCode="&quot;$&quot;#,##0.00;[Red]\-&quot;$&quot;#,##0.00"/>
    <numFmt numFmtId="178" formatCode="_ \¥* #,##0.00_ ;_ \¥* \-#,##0.00_ ;_ \¥* &quot;-&quot;??_ ;_ @_ "/>
    <numFmt numFmtId="179" formatCode="0_ "/>
    <numFmt numFmtId="180" formatCode="0.0_ "/>
  </numFmts>
  <fonts count="61">
    <font>
      <sz val="9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8"/>
      <name val="黑体"/>
      <family val="3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Arial"/>
      <family val="2"/>
      <charset val="134"/>
    </font>
    <font>
      <sz val="10"/>
      <name val="Arial"/>
      <family val="2"/>
      <charset val="134"/>
    </font>
    <font>
      <b/>
      <sz val="10"/>
      <name val="Arial"/>
      <family val="2"/>
      <charset val="0"/>
    </font>
    <font>
      <sz val="11"/>
      <name val="Times New Roman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0"/>
      <name val="Arial"/>
      <charset val="134"/>
    </font>
    <font>
      <sz val="11"/>
      <name val="宋体"/>
      <charset val="134"/>
    </font>
    <font>
      <b/>
      <sz val="10"/>
      <name val="Arial"/>
      <charset val="134"/>
    </font>
    <font>
      <b/>
      <sz val="11"/>
      <name val="宋体"/>
      <charset val="134"/>
    </font>
    <font>
      <sz val="11"/>
      <color indexed="10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42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0"/>
      <name val="Helv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1"/>
      <color indexed="42"/>
      <name val="宋体"/>
      <charset val="134"/>
    </font>
    <font>
      <sz val="11"/>
      <color indexed="62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2"/>
      <color indexed="8"/>
      <name val="宋体"/>
      <charset val="134"/>
    </font>
    <font>
      <b/>
      <sz val="11"/>
      <color indexed="9"/>
      <name val="宋体"/>
      <charset val="134"/>
    </font>
    <font>
      <sz val="9"/>
      <name val="宋体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</fills>
  <borders count="26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0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6" applyNumberFormat="0" applyAlignment="0" applyProtection="0">
      <alignment vertical="center"/>
    </xf>
    <xf numFmtId="0" fontId="27" fillId="2" borderId="17" applyNumberFormat="0" applyAlignment="0" applyProtection="0">
      <alignment vertical="center"/>
    </xf>
    <xf numFmtId="0" fontId="28" fillId="2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6" borderId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6" fillId="4" borderId="0" applyProtection="0">
      <alignment vertical="center"/>
    </xf>
    <xf numFmtId="0" fontId="13" fillId="0" borderId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36" fillId="2" borderId="0" applyProtection="0">
      <alignment vertical="center"/>
    </xf>
    <xf numFmtId="0" fontId="40" fillId="0" borderId="0">
      <alignment vertical="center"/>
    </xf>
    <xf numFmtId="0" fontId="36" fillId="18" borderId="0" applyProtection="0">
      <alignment vertical="center"/>
    </xf>
    <xf numFmtId="0" fontId="41" fillId="0" borderId="19" applyProtection="0">
      <alignment vertical="center"/>
    </xf>
    <xf numFmtId="0" fontId="39" fillId="0" borderId="0">
      <alignment vertical="center"/>
    </xf>
    <xf numFmtId="0" fontId="39" fillId="0" borderId="0" applyProtection="0">
      <alignment vertical="center"/>
    </xf>
    <xf numFmtId="0" fontId="42" fillId="7" borderId="0" applyProtection="0">
      <alignment vertical="center"/>
    </xf>
    <xf numFmtId="0" fontId="39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39" fillId="0" borderId="0">
      <alignment vertical="center"/>
    </xf>
    <xf numFmtId="0" fontId="17" fillId="0" borderId="0" applyProtection="0">
      <alignment vertical="center"/>
    </xf>
    <xf numFmtId="0" fontId="39" fillId="0" borderId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6" fillId="15" borderId="0" applyProtection="0">
      <alignment vertical="center"/>
    </xf>
    <xf numFmtId="0" fontId="43" fillId="6" borderId="0" applyProtection="0">
      <alignment vertical="center"/>
    </xf>
    <xf numFmtId="0" fontId="36" fillId="3" borderId="13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176" fontId="0" fillId="0" borderId="0" applyProtection="0">
      <alignment vertical="center"/>
    </xf>
    <xf numFmtId="0" fontId="36" fillId="18" borderId="0" applyProtection="0">
      <alignment vertical="center"/>
    </xf>
    <xf numFmtId="0" fontId="37" fillId="8" borderId="0" applyProtection="0">
      <alignment vertical="center"/>
    </xf>
    <xf numFmtId="0" fontId="38" fillId="9" borderId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6" fillId="6" borderId="0" applyProtection="0">
      <alignment vertical="center"/>
    </xf>
    <xf numFmtId="0" fontId="39" fillId="0" borderId="0" applyProtection="0">
      <alignment vertical="center"/>
    </xf>
    <xf numFmtId="0" fontId="0" fillId="0" borderId="0">
      <alignment vertical="center"/>
    </xf>
    <xf numFmtId="0" fontId="38" fillId="9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Protection="0">
      <alignment vertical="center"/>
    </xf>
    <xf numFmtId="0" fontId="24" fillId="0" borderId="21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36" fillId="20" borderId="0" applyProtection="0">
      <alignment vertical="center"/>
    </xf>
    <xf numFmtId="0" fontId="39" fillId="0" borderId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0" borderId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5" fillId="0" borderId="20" applyProtection="0">
      <alignment vertical="center"/>
    </xf>
    <xf numFmtId="0" fontId="39" fillId="0" borderId="0">
      <alignment vertical="center"/>
    </xf>
    <xf numFmtId="0" fontId="36" fillId="11" borderId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39" fillId="0" borderId="0">
      <alignment vertical="center"/>
    </xf>
    <xf numFmtId="0" fontId="36" fillId="4" borderId="0" applyProtection="0">
      <alignment vertical="center"/>
    </xf>
    <xf numFmtId="0" fontId="36" fillId="4" borderId="0" applyProtection="0">
      <alignment vertical="center"/>
    </xf>
    <xf numFmtId="0" fontId="0" fillId="0" borderId="0">
      <alignment vertical="center"/>
    </xf>
    <xf numFmtId="0" fontId="36" fillId="18" borderId="0" applyNumberFormat="0" applyBorder="0" applyAlignment="0" applyProtection="0">
      <alignment vertical="center"/>
    </xf>
    <xf numFmtId="0" fontId="45" fillId="0" borderId="20" applyProtection="0">
      <alignment vertical="center"/>
    </xf>
    <xf numFmtId="0" fontId="38" fillId="4" borderId="0" applyProtection="0">
      <alignment vertical="center"/>
    </xf>
    <xf numFmtId="0" fontId="39" fillId="0" borderId="0">
      <alignment vertical="center"/>
    </xf>
    <xf numFmtId="0" fontId="36" fillId="11" borderId="0" applyProtection="0">
      <alignment vertical="center"/>
    </xf>
    <xf numFmtId="0" fontId="46" fillId="2" borderId="16" applyNumberFormat="0" applyAlignment="0" applyProtection="0">
      <alignment vertical="center"/>
    </xf>
    <xf numFmtId="0" fontId="36" fillId="18" borderId="0" applyProtection="0">
      <alignment vertical="center"/>
    </xf>
    <xf numFmtId="0" fontId="41" fillId="0" borderId="19" applyProtection="0">
      <alignment vertical="center"/>
    </xf>
    <xf numFmtId="0" fontId="39" fillId="0" borderId="0">
      <alignment vertical="center"/>
    </xf>
    <xf numFmtId="0" fontId="45" fillId="0" borderId="20" applyProtection="0">
      <alignment vertical="center"/>
    </xf>
    <xf numFmtId="0" fontId="39" fillId="0" borderId="0">
      <alignment vertical="center"/>
    </xf>
    <xf numFmtId="0" fontId="36" fillId="11" borderId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39" fillId="0" borderId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0" borderId="0">
      <alignment vertical="center"/>
    </xf>
    <xf numFmtId="0" fontId="41" fillId="0" borderId="19" applyProtection="0">
      <alignment vertical="center"/>
    </xf>
    <xf numFmtId="0" fontId="39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36" fillId="18" borderId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1" fillId="0" borderId="19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8" fillId="12" borderId="0" applyProtection="0">
      <alignment vertical="center"/>
    </xf>
    <xf numFmtId="0" fontId="36" fillId="10" borderId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7" fillId="0" borderId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39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9" fillId="0" borderId="0" applyProtection="0">
      <alignment vertical="center"/>
    </xf>
    <xf numFmtId="0" fontId="36" fillId="3" borderId="0" applyProtection="0">
      <alignment vertical="center"/>
    </xf>
    <xf numFmtId="0" fontId="36" fillId="19" borderId="0" applyProtection="0">
      <alignment vertical="center"/>
    </xf>
    <xf numFmtId="0" fontId="39" fillId="0" borderId="0">
      <alignment vertical="center"/>
    </xf>
    <xf numFmtId="0" fontId="39" fillId="0" borderId="0" applyProtection="0">
      <alignment vertical="center"/>
    </xf>
    <xf numFmtId="0" fontId="36" fillId="7" borderId="0" applyProtection="0">
      <alignment vertical="center"/>
    </xf>
    <xf numFmtId="0" fontId="39" fillId="0" borderId="0">
      <alignment vertical="center"/>
    </xf>
    <xf numFmtId="0" fontId="48" fillId="0" borderId="0" applyProtection="0">
      <alignment vertical="center"/>
    </xf>
    <xf numFmtId="0" fontId="13" fillId="0" borderId="0">
      <alignment vertical="center"/>
    </xf>
    <xf numFmtId="0" fontId="47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42" fillId="20" borderId="0" applyProtection="0">
      <alignment vertical="center"/>
    </xf>
    <xf numFmtId="0" fontId="39" fillId="0" borderId="0" applyProtection="0">
      <alignment vertical="center"/>
    </xf>
    <xf numFmtId="0" fontId="13" fillId="0" borderId="0" applyProtection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6" fillId="3" borderId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6" fillId="19" borderId="0" applyProtection="0">
      <alignment vertical="center"/>
    </xf>
    <xf numFmtId="0" fontId="39" fillId="0" borderId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9" fillId="0" borderId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0" borderId="0" applyProtection="0">
      <alignment vertical="center"/>
    </xf>
    <xf numFmtId="0" fontId="36" fillId="7" borderId="0" applyProtection="0">
      <alignment vertical="center"/>
    </xf>
    <xf numFmtId="0" fontId="39" fillId="0" borderId="0" applyProtection="0">
      <alignment vertical="center"/>
    </xf>
    <xf numFmtId="0" fontId="36" fillId="7" borderId="0" applyProtection="0">
      <alignment vertical="center"/>
    </xf>
    <xf numFmtId="0" fontId="49" fillId="2" borderId="17" applyProtection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6" fillId="7" borderId="0" applyProtection="0">
      <alignment vertical="center"/>
    </xf>
    <xf numFmtId="0" fontId="39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9" fillId="0" borderId="0" applyProtection="0">
      <alignment vertical="center"/>
    </xf>
    <xf numFmtId="0" fontId="42" fillId="21" borderId="0" applyProtection="0">
      <alignment vertical="center"/>
    </xf>
    <xf numFmtId="0" fontId="36" fillId="6" borderId="0" applyProtection="0">
      <alignment vertical="center"/>
    </xf>
    <xf numFmtId="0" fontId="42" fillId="21" borderId="0" applyProtection="0">
      <alignment vertical="center"/>
    </xf>
    <xf numFmtId="0" fontId="39" fillId="0" borderId="0" applyProtection="0">
      <alignment vertical="center"/>
    </xf>
    <xf numFmtId="0" fontId="36" fillId="2" borderId="0" applyProtection="0">
      <alignment vertical="center"/>
    </xf>
    <xf numFmtId="0" fontId="38" fillId="13" borderId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0" borderId="0" applyProtection="0">
      <alignment vertical="center"/>
    </xf>
    <xf numFmtId="0" fontId="36" fillId="2" borderId="0" applyProtection="0">
      <alignment vertical="center"/>
    </xf>
    <xf numFmtId="0" fontId="39" fillId="0" borderId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6" fillId="15" borderId="0" applyProtection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6" fillId="15" borderId="0" applyProtection="0">
      <alignment vertical="center"/>
    </xf>
    <xf numFmtId="0" fontId="42" fillId="7" borderId="0" applyProtection="0">
      <alignment vertical="center"/>
    </xf>
    <xf numFmtId="0" fontId="39" fillId="0" borderId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8" fillId="8" borderId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6" fillId="4" borderId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36" fillId="4" borderId="0" applyProtection="0">
      <alignment vertical="center"/>
    </xf>
    <xf numFmtId="0" fontId="0" fillId="0" borderId="0" applyProtection="0">
      <alignment vertical="center"/>
    </xf>
    <xf numFmtId="0" fontId="13" fillId="0" borderId="0" applyProtection="0">
      <alignment vertical="center"/>
    </xf>
    <xf numFmtId="0" fontId="0" fillId="0" borderId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2" borderId="0" applyProtection="0">
      <alignment vertical="center"/>
    </xf>
    <xf numFmtId="0" fontId="40" fillId="0" borderId="0" applyProtection="0">
      <alignment vertical="center"/>
    </xf>
    <xf numFmtId="0" fontId="0" fillId="0" borderId="0">
      <alignment vertical="center"/>
    </xf>
    <xf numFmtId="0" fontId="39" fillId="0" borderId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0" fillId="0" borderId="0">
      <alignment vertical="center"/>
    </xf>
    <xf numFmtId="0" fontId="39" fillId="0" borderId="0" applyProtection="0">
      <alignment vertical="center"/>
    </xf>
    <xf numFmtId="0" fontId="36" fillId="2" borderId="0" applyProtection="0">
      <alignment vertical="center"/>
    </xf>
    <xf numFmtId="0" fontId="40" fillId="0" borderId="0" applyProtection="0">
      <alignment vertical="center"/>
    </xf>
    <xf numFmtId="0" fontId="0" fillId="0" borderId="0">
      <alignment vertical="center"/>
    </xf>
    <xf numFmtId="0" fontId="39" fillId="0" borderId="0" applyProtection="0">
      <alignment vertical="center"/>
    </xf>
    <xf numFmtId="0" fontId="36" fillId="2" borderId="0" applyProtection="0">
      <alignment vertical="center"/>
    </xf>
    <xf numFmtId="0" fontId="40" fillId="0" borderId="0" applyProtection="0">
      <alignment vertical="center"/>
    </xf>
    <xf numFmtId="0" fontId="39" fillId="0" borderId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2" borderId="0" applyProtection="0">
      <alignment vertical="center"/>
    </xf>
    <xf numFmtId="0" fontId="40" fillId="0" borderId="0" applyProtection="0">
      <alignment vertical="center"/>
    </xf>
    <xf numFmtId="0" fontId="39" fillId="0" borderId="0" applyProtection="0">
      <alignment vertical="center"/>
    </xf>
    <xf numFmtId="0" fontId="38" fillId="12" borderId="0" applyProtection="0">
      <alignment vertical="center"/>
    </xf>
    <xf numFmtId="0" fontId="36" fillId="10" borderId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2" borderId="0" applyProtection="0">
      <alignment vertical="center"/>
    </xf>
    <xf numFmtId="0" fontId="17" fillId="0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6" fillId="2" borderId="0" applyProtection="0">
      <alignment vertical="center"/>
    </xf>
    <xf numFmtId="0" fontId="36" fillId="7" borderId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2" borderId="0" applyProtection="0">
      <alignment vertical="center"/>
    </xf>
    <xf numFmtId="0" fontId="36" fillId="7" borderId="0" applyProtection="0">
      <alignment vertical="center"/>
    </xf>
    <xf numFmtId="0" fontId="36" fillId="7" borderId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8" fillId="8" borderId="0" applyProtection="0">
      <alignment vertical="center"/>
    </xf>
    <xf numFmtId="0" fontId="36" fillId="7" borderId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2" borderId="0" applyProtection="0">
      <alignment vertical="center"/>
    </xf>
    <xf numFmtId="0" fontId="36" fillId="7" borderId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2" borderId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2" borderId="0" applyProtection="0">
      <alignment vertical="center"/>
    </xf>
    <xf numFmtId="0" fontId="36" fillId="4" borderId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36" fillId="16" borderId="0" applyProtection="0">
      <alignment vertical="center"/>
    </xf>
    <xf numFmtId="0" fontId="0" fillId="0" borderId="0" applyProtection="0">
      <alignment vertical="center"/>
    </xf>
    <xf numFmtId="0" fontId="36" fillId="2" borderId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Protection="0">
      <alignment vertical="center"/>
    </xf>
    <xf numFmtId="0" fontId="36" fillId="10" borderId="0" applyProtection="0">
      <alignment vertical="center"/>
    </xf>
    <xf numFmtId="0" fontId="36" fillId="3" borderId="0" applyProtection="0">
      <alignment vertical="center"/>
    </xf>
    <xf numFmtId="0" fontId="36" fillId="19" borderId="0" applyProtection="0">
      <alignment vertical="center"/>
    </xf>
    <xf numFmtId="0" fontId="39" fillId="0" borderId="0">
      <alignment vertical="center"/>
    </xf>
    <xf numFmtId="0" fontId="36" fillId="4" borderId="0" applyProtection="0">
      <alignment vertical="center"/>
    </xf>
    <xf numFmtId="0" fontId="50" fillId="5" borderId="18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6" fillId="4" borderId="0" applyProtection="0">
      <alignment vertical="center"/>
    </xf>
    <xf numFmtId="0" fontId="36" fillId="8" borderId="0" applyProtection="0">
      <alignment vertical="center"/>
    </xf>
    <xf numFmtId="0" fontId="36" fillId="3" borderId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0" borderId="0" applyProtection="0">
      <alignment vertical="center"/>
    </xf>
    <xf numFmtId="0" fontId="36" fillId="4" borderId="0" applyProtection="0">
      <alignment vertical="center"/>
    </xf>
    <xf numFmtId="0" fontId="13" fillId="0" borderId="0" applyProtection="0">
      <alignment vertical="center"/>
    </xf>
    <xf numFmtId="0" fontId="36" fillId="4" borderId="0" applyProtection="0">
      <alignment vertical="center"/>
    </xf>
    <xf numFmtId="0" fontId="13" fillId="0" borderId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36" fillId="4" borderId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Protection="0">
      <alignment vertical="center"/>
    </xf>
    <xf numFmtId="0" fontId="36" fillId="8" borderId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4" borderId="0" applyProtection="0">
      <alignment vertical="center"/>
    </xf>
    <xf numFmtId="0" fontId="36" fillId="8" borderId="0" applyProtection="0">
      <alignment vertical="center"/>
    </xf>
    <xf numFmtId="0" fontId="36" fillId="4" borderId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6" fillId="4" borderId="0" applyProtection="0">
      <alignment vertical="center"/>
    </xf>
    <xf numFmtId="0" fontId="45" fillId="0" borderId="20" applyProtection="0">
      <alignment vertical="center"/>
    </xf>
    <xf numFmtId="0" fontId="38" fillId="4" borderId="0" applyProtection="0">
      <alignment vertical="center"/>
    </xf>
    <xf numFmtId="0" fontId="36" fillId="11" borderId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4" borderId="0" applyProtection="0">
      <alignment vertical="center"/>
    </xf>
    <xf numFmtId="0" fontId="36" fillId="6" borderId="0" applyProtection="0">
      <alignment vertical="center"/>
    </xf>
    <xf numFmtId="0" fontId="36" fillId="3" borderId="0" applyProtection="0">
      <alignment vertical="center"/>
    </xf>
    <xf numFmtId="0" fontId="46" fillId="2" borderId="16" applyProtection="0">
      <alignment vertical="center"/>
    </xf>
    <xf numFmtId="0" fontId="38" fillId="7" borderId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Protection="0">
      <alignment vertical="center"/>
    </xf>
    <xf numFmtId="0" fontId="36" fillId="18" borderId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3" borderId="0" applyProtection="0">
      <alignment vertical="center"/>
    </xf>
    <xf numFmtId="0" fontId="36" fillId="18" borderId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4" borderId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36" fillId="3" borderId="0" applyProtection="0">
      <alignment vertical="center"/>
    </xf>
    <xf numFmtId="0" fontId="36" fillId="18" borderId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3" borderId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6" fillId="3" borderId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6" fillId="15" borderId="0" applyProtection="0">
      <alignment vertical="center"/>
    </xf>
    <xf numFmtId="0" fontId="38" fillId="12" borderId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5" fillId="0" borderId="20" applyProtection="0">
      <alignment vertical="center"/>
    </xf>
    <xf numFmtId="0" fontId="36" fillId="2" borderId="0" applyProtection="0">
      <alignment vertical="center"/>
    </xf>
    <xf numFmtId="0" fontId="36" fillId="11" borderId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36" fillId="2" borderId="0" applyProtection="0">
      <alignment vertical="center"/>
    </xf>
    <xf numFmtId="0" fontId="36" fillId="11" borderId="0" applyProtection="0">
      <alignment vertical="center"/>
    </xf>
    <xf numFmtId="0" fontId="36" fillId="18" borderId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2" borderId="0" applyProtection="0">
      <alignment vertical="center"/>
    </xf>
    <xf numFmtId="0" fontId="36" fillId="11" borderId="0" applyProtection="0">
      <alignment vertical="center"/>
    </xf>
    <xf numFmtId="0" fontId="36" fillId="18" borderId="0" applyProtection="0">
      <alignment vertical="center"/>
    </xf>
    <xf numFmtId="0" fontId="36" fillId="18" borderId="0" applyProtection="0">
      <alignment vertical="center"/>
    </xf>
    <xf numFmtId="0" fontId="36" fillId="2" borderId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18" borderId="0" applyProtection="0">
      <alignment vertical="center"/>
    </xf>
    <xf numFmtId="0" fontId="36" fillId="2" borderId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18" borderId="0" applyProtection="0">
      <alignment vertical="center"/>
    </xf>
    <xf numFmtId="0" fontId="36" fillId="2" borderId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0" fillId="0" borderId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2" borderId="0" applyProtection="0">
      <alignment vertical="center"/>
    </xf>
    <xf numFmtId="0" fontId="36" fillId="2" borderId="0" applyProtection="0">
      <alignment vertical="center"/>
    </xf>
    <xf numFmtId="0" fontId="36" fillId="4" borderId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3" fillId="0" borderId="22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9" fillId="0" borderId="0" applyProtection="0">
      <alignment vertical="center"/>
    </xf>
    <xf numFmtId="0" fontId="36" fillId="2" borderId="0" applyProtection="0">
      <alignment vertical="center"/>
    </xf>
    <xf numFmtId="0" fontId="36" fillId="16" borderId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36" fillId="16" borderId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8" borderId="0" applyNumberFormat="0" applyBorder="0" applyAlignment="0" applyProtection="0">
      <alignment vertical="center"/>
    </xf>
    <xf numFmtId="0" fontId="36" fillId="16" borderId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6" borderId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Protection="0">
      <alignment vertical="center"/>
    </xf>
    <xf numFmtId="0" fontId="36" fillId="4" borderId="0" applyProtection="0">
      <alignment vertical="center"/>
    </xf>
    <xf numFmtId="0" fontId="36" fillId="16" borderId="0" applyProtection="0">
      <alignment vertical="center"/>
    </xf>
    <xf numFmtId="0" fontId="36" fillId="4" borderId="0" applyProtection="0">
      <alignment vertical="center"/>
    </xf>
    <xf numFmtId="0" fontId="36" fillId="16" borderId="0" applyProtection="0">
      <alignment vertical="center"/>
    </xf>
    <xf numFmtId="0" fontId="36" fillId="4" borderId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Protection="0">
      <alignment vertical="center"/>
    </xf>
    <xf numFmtId="0" fontId="21" fillId="0" borderId="0" applyProtection="0">
      <alignment vertical="center"/>
    </xf>
    <xf numFmtId="0" fontId="36" fillId="16" borderId="0" applyProtection="0">
      <alignment vertical="center"/>
    </xf>
    <xf numFmtId="0" fontId="36" fillId="7" borderId="0" applyProtection="0">
      <alignment vertical="center"/>
    </xf>
    <xf numFmtId="0" fontId="21" fillId="0" borderId="0" applyProtection="0">
      <alignment vertical="center"/>
    </xf>
    <xf numFmtId="0" fontId="36" fillId="16" borderId="0" applyProtection="0">
      <alignment vertical="center"/>
    </xf>
    <xf numFmtId="0" fontId="37" fillId="8" borderId="0" applyProtection="0">
      <alignment vertical="center"/>
    </xf>
    <xf numFmtId="0" fontId="38" fillId="9" borderId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8" fillId="18" borderId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21" fillId="0" borderId="0" applyProtection="0">
      <alignment vertical="center"/>
    </xf>
    <xf numFmtId="0" fontId="36" fillId="16" borderId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1" fillId="0" borderId="0" applyProtection="0">
      <alignment vertical="center"/>
    </xf>
    <xf numFmtId="0" fontId="36" fillId="16" borderId="0" applyProtection="0">
      <alignment vertical="center"/>
    </xf>
    <xf numFmtId="0" fontId="21" fillId="0" borderId="0" applyProtection="0">
      <alignment vertical="center"/>
    </xf>
    <xf numFmtId="0" fontId="36" fillId="16" borderId="0" applyProtection="0">
      <alignment vertical="center"/>
    </xf>
    <xf numFmtId="0" fontId="36" fillId="18" borderId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Protection="0">
      <alignment vertical="center"/>
    </xf>
    <xf numFmtId="0" fontId="36" fillId="4" borderId="0" applyProtection="0">
      <alignment vertical="center"/>
    </xf>
    <xf numFmtId="0" fontId="36" fillId="4" borderId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51" fillId="4" borderId="16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Protection="0">
      <alignment vertical="center"/>
    </xf>
    <xf numFmtId="0" fontId="36" fillId="4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15" borderId="0" applyProtection="0">
      <alignment vertical="center"/>
    </xf>
    <xf numFmtId="0" fontId="36" fillId="4" borderId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Protection="0">
      <alignment vertical="center"/>
    </xf>
    <xf numFmtId="0" fontId="36" fillId="11" borderId="0" applyProtection="0">
      <alignment vertical="center"/>
    </xf>
    <xf numFmtId="0" fontId="38" fillId="7" borderId="0" applyProtection="0">
      <alignment vertical="center"/>
    </xf>
    <xf numFmtId="0" fontId="36" fillId="18" borderId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6" fillId="4" borderId="0" applyProtection="0">
      <alignment vertical="center"/>
    </xf>
    <xf numFmtId="0" fontId="36" fillId="4" borderId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36" fillId="11" borderId="0" applyProtection="0">
      <alignment vertical="center"/>
    </xf>
    <xf numFmtId="0" fontId="36" fillId="18" borderId="0" applyProtection="0">
      <alignment vertical="center"/>
    </xf>
    <xf numFmtId="0" fontId="0" fillId="0" borderId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36" fillId="18" borderId="0" applyProtection="0">
      <alignment vertical="center"/>
    </xf>
    <xf numFmtId="0" fontId="0" fillId="0" borderId="0">
      <alignment vertical="center"/>
    </xf>
    <xf numFmtId="0" fontId="3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8" borderId="0" applyNumberFormat="0" applyBorder="0" applyAlignment="0" applyProtection="0">
      <alignment vertical="center"/>
    </xf>
    <xf numFmtId="0" fontId="36" fillId="11" borderId="0" applyProtection="0">
      <alignment vertical="center"/>
    </xf>
    <xf numFmtId="0" fontId="46" fillId="2" borderId="16" applyNumberFormat="0" applyAlignment="0" applyProtection="0">
      <alignment vertical="center"/>
    </xf>
    <xf numFmtId="0" fontId="38" fillId="7" borderId="0" applyProtection="0">
      <alignment vertical="center"/>
    </xf>
    <xf numFmtId="0" fontId="36" fillId="18" borderId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1" borderId="0" applyProtection="0">
      <alignment vertical="center"/>
    </xf>
    <xf numFmtId="0" fontId="38" fillId="7" borderId="0" applyProtection="0">
      <alignment vertical="center"/>
    </xf>
    <xf numFmtId="0" fontId="36" fillId="18" borderId="0" applyProtection="0">
      <alignment vertical="center"/>
    </xf>
    <xf numFmtId="0" fontId="36" fillId="11" borderId="0" applyProtection="0">
      <alignment vertical="center"/>
    </xf>
    <xf numFmtId="0" fontId="36" fillId="18" borderId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8" borderId="0" applyProtection="0">
      <alignment vertical="center"/>
    </xf>
    <xf numFmtId="0" fontId="25" fillId="0" borderId="14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176" fontId="0" fillId="0" borderId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36" fillId="11" borderId="0" applyProtection="0">
      <alignment vertical="center"/>
    </xf>
    <xf numFmtId="0" fontId="0" fillId="0" borderId="0" applyProtection="0">
      <alignment vertical="center"/>
    </xf>
    <xf numFmtId="0" fontId="36" fillId="11" borderId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Protection="0">
      <alignment vertical="center"/>
    </xf>
    <xf numFmtId="0" fontId="49" fillId="2" borderId="17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8" borderId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8" fillId="8" borderId="0" applyProtection="0">
      <alignment vertical="center"/>
    </xf>
    <xf numFmtId="0" fontId="36" fillId="7" borderId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8" fillId="8" borderId="0" applyProtection="0">
      <alignment vertical="center"/>
    </xf>
    <xf numFmtId="0" fontId="36" fillId="7" borderId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Protection="0">
      <alignment vertical="center"/>
    </xf>
    <xf numFmtId="0" fontId="36" fillId="20" borderId="0" applyProtection="0">
      <alignment vertical="center"/>
    </xf>
    <xf numFmtId="0" fontId="36" fillId="8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6" fillId="8" borderId="0" applyProtection="0">
      <alignment vertical="center"/>
    </xf>
    <xf numFmtId="0" fontId="36" fillId="20" borderId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Protection="0">
      <alignment vertical="center"/>
    </xf>
    <xf numFmtId="0" fontId="36" fillId="15" borderId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8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18" borderId="0" applyProtection="0">
      <alignment vertical="center"/>
    </xf>
    <xf numFmtId="0" fontId="36" fillId="8" borderId="0" applyProtection="0">
      <alignment vertical="center"/>
    </xf>
    <xf numFmtId="0" fontId="38" fillId="18" borderId="0" applyProtection="0">
      <alignment vertical="center"/>
    </xf>
    <xf numFmtId="0" fontId="36" fillId="8" borderId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8" fillId="18" borderId="0" applyProtection="0">
      <alignment vertical="center"/>
    </xf>
    <xf numFmtId="0" fontId="36" fillId="8" borderId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Protection="0">
      <alignment vertical="center"/>
    </xf>
    <xf numFmtId="0" fontId="36" fillId="8" borderId="0" applyProtection="0">
      <alignment vertical="center"/>
    </xf>
    <xf numFmtId="0" fontId="36" fillId="8" borderId="0" applyProtection="0">
      <alignment vertical="center"/>
    </xf>
    <xf numFmtId="0" fontId="38" fillId="9" borderId="0" applyProtection="0">
      <alignment vertical="center"/>
    </xf>
    <xf numFmtId="0" fontId="36" fillId="18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6" fillId="18" borderId="0" applyProtection="0">
      <alignment vertical="center"/>
    </xf>
    <xf numFmtId="0" fontId="38" fillId="9" borderId="0" applyProtection="0">
      <alignment vertical="center"/>
    </xf>
    <xf numFmtId="0" fontId="36" fillId="18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51" fillId="4" borderId="16" applyNumberFormat="0" applyAlignment="0" applyProtection="0">
      <alignment vertical="center"/>
    </xf>
    <xf numFmtId="0" fontId="36" fillId="18" borderId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36" fillId="4" borderId="0" applyProtection="0">
      <alignment vertical="center"/>
    </xf>
    <xf numFmtId="0" fontId="36" fillId="4" borderId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Protection="0">
      <alignment vertical="center"/>
    </xf>
    <xf numFmtId="0" fontId="36" fillId="18" borderId="0" applyProtection="0">
      <alignment vertical="center"/>
    </xf>
    <xf numFmtId="0" fontId="43" fillId="6" borderId="0" applyProtection="0">
      <alignment vertical="center"/>
    </xf>
    <xf numFmtId="0" fontId="36" fillId="11" borderId="0" applyProtection="0">
      <alignment vertical="center"/>
    </xf>
    <xf numFmtId="0" fontId="49" fillId="2" borderId="17" applyProtection="0">
      <alignment vertical="center"/>
    </xf>
    <xf numFmtId="0" fontId="0" fillId="0" borderId="0">
      <alignment vertical="center"/>
    </xf>
    <xf numFmtId="0" fontId="36" fillId="4" borderId="0" applyNumberFormat="0" applyBorder="0" applyAlignment="0" applyProtection="0">
      <alignment vertical="center"/>
    </xf>
    <xf numFmtId="0" fontId="46" fillId="2" borderId="16" applyProtection="0">
      <alignment vertical="center"/>
    </xf>
    <xf numFmtId="0" fontId="38" fillId="7" borderId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11" borderId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8" fillId="4" borderId="0" applyProtection="0">
      <alignment vertical="center"/>
    </xf>
    <xf numFmtId="0" fontId="36" fillId="11" borderId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Protection="0">
      <alignment vertical="center"/>
    </xf>
    <xf numFmtId="0" fontId="36" fillId="23" borderId="0" applyProtection="0">
      <alignment vertical="center"/>
    </xf>
    <xf numFmtId="0" fontId="36" fillId="4" borderId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36" fillId="4" borderId="0" applyProtection="0">
      <alignment vertical="center"/>
    </xf>
    <xf numFmtId="0" fontId="39" fillId="0" borderId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6" fillId="4" borderId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Protection="0">
      <alignment vertical="center"/>
    </xf>
    <xf numFmtId="0" fontId="36" fillId="23" borderId="0" applyProtection="0">
      <alignment vertical="center"/>
    </xf>
    <xf numFmtId="0" fontId="37" fillId="8" borderId="0" applyProtection="0">
      <alignment vertical="center"/>
    </xf>
    <xf numFmtId="0" fontId="38" fillId="9" borderId="0" applyProtection="0">
      <alignment vertical="center"/>
    </xf>
    <xf numFmtId="0" fontId="38" fillId="18" borderId="0" applyProtection="0">
      <alignment vertical="center"/>
    </xf>
    <xf numFmtId="0" fontId="36" fillId="23" borderId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7" fillId="8" borderId="0" applyProtection="0">
      <alignment vertical="center"/>
    </xf>
    <xf numFmtId="0" fontId="38" fillId="9" borderId="0" applyProtection="0">
      <alignment vertical="center"/>
    </xf>
    <xf numFmtId="0" fontId="37" fillId="8" borderId="0" applyProtection="0">
      <alignment vertical="center"/>
    </xf>
    <xf numFmtId="0" fontId="38" fillId="9" borderId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8" fillId="9" borderId="0" applyProtection="0">
      <alignment vertical="center"/>
    </xf>
    <xf numFmtId="0" fontId="38" fillId="9" borderId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8" fillId="7" borderId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38" fillId="7" borderId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6" fillId="2" borderId="16" applyNumberFormat="0" applyAlignment="0" applyProtection="0">
      <alignment vertical="center"/>
    </xf>
    <xf numFmtId="0" fontId="38" fillId="7" borderId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6" fillId="2" borderId="16" applyProtection="0">
      <alignment vertical="center"/>
    </xf>
    <xf numFmtId="0" fontId="38" fillId="7" borderId="0" applyProtection="0">
      <alignment vertical="center"/>
    </xf>
    <xf numFmtId="0" fontId="46" fillId="2" borderId="16" applyNumberFormat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6" fillId="2" borderId="16" applyProtection="0">
      <alignment vertical="center"/>
    </xf>
    <xf numFmtId="0" fontId="38" fillId="7" borderId="0" applyProtection="0">
      <alignment vertical="center"/>
    </xf>
    <xf numFmtId="0" fontId="46" fillId="2" borderId="16" applyNumberFormat="0" applyAlignment="0" applyProtection="0">
      <alignment vertical="center"/>
    </xf>
    <xf numFmtId="0" fontId="38" fillId="8" borderId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6" fillId="2" borderId="16" applyNumberFormat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6" fillId="2" borderId="16" applyProtection="0">
      <alignment vertical="center"/>
    </xf>
    <xf numFmtId="0" fontId="38" fillId="7" borderId="0" applyProtection="0">
      <alignment vertical="center"/>
    </xf>
    <xf numFmtId="0" fontId="46" fillId="2" borderId="16" applyNumberFormat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6" fillId="2" borderId="16" applyNumberFormat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8" borderId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Protection="0">
      <alignment vertical="center"/>
    </xf>
    <xf numFmtId="0" fontId="51" fillId="4" borderId="16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2" fillId="20" borderId="0" applyProtection="0">
      <alignment vertical="center"/>
    </xf>
    <xf numFmtId="0" fontId="42" fillId="24" borderId="0" applyProtection="0">
      <alignment vertical="center"/>
    </xf>
    <xf numFmtId="0" fontId="38" fillId="18" borderId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Protection="0">
      <alignment vertical="center"/>
    </xf>
    <xf numFmtId="0" fontId="38" fillId="18" borderId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2" fillId="24" borderId="0" applyProtection="0">
      <alignment vertical="center"/>
    </xf>
    <xf numFmtId="0" fontId="42" fillId="9" borderId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2" fillId="9" borderId="0" applyProtection="0">
      <alignment vertical="center"/>
    </xf>
    <xf numFmtId="0" fontId="42" fillId="25" borderId="0" applyProtection="0">
      <alignment vertical="center"/>
    </xf>
    <xf numFmtId="0" fontId="38" fillId="4" borderId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Protection="0">
      <alignment vertical="center"/>
    </xf>
    <xf numFmtId="0" fontId="38" fillId="4" borderId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Protection="0">
      <alignment vertical="center"/>
    </xf>
    <xf numFmtId="0" fontId="17" fillId="0" borderId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Protection="0">
      <alignment vertical="center"/>
    </xf>
    <xf numFmtId="0" fontId="38" fillId="13" borderId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2" fillId="25" borderId="0" applyProtection="0">
      <alignment vertical="center"/>
    </xf>
    <xf numFmtId="0" fontId="40" fillId="0" borderId="0" applyProtection="0">
      <alignment vertical="center"/>
    </xf>
    <xf numFmtId="41" fontId="0" fillId="0" borderId="0" applyProtection="0">
      <alignment vertical="center"/>
    </xf>
    <xf numFmtId="0" fontId="40" fillId="0" borderId="0">
      <alignment vertical="center"/>
    </xf>
    <xf numFmtId="41" fontId="0" fillId="0" borderId="0" applyProtection="0">
      <alignment vertical="center"/>
    </xf>
    <xf numFmtId="43" fontId="0" fillId="0" borderId="0" applyProtection="0">
      <alignment vertical="center"/>
    </xf>
    <xf numFmtId="177" fontId="0" fillId="0" borderId="0" applyProtection="0">
      <alignment vertical="center"/>
    </xf>
    <xf numFmtId="37" fontId="52" fillId="0" borderId="0" applyProtection="0">
      <alignment vertical="center"/>
    </xf>
    <xf numFmtId="37" fontId="52" fillId="0" borderId="0" applyProtection="0">
      <alignment vertical="center"/>
    </xf>
    <xf numFmtId="0" fontId="53" fillId="0" borderId="0" applyProtection="0">
      <alignment vertical="center"/>
    </xf>
    <xf numFmtId="9" fontId="13" fillId="0" borderId="0" applyProtection="0">
      <alignment vertical="center"/>
    </xf>
    <xf numFmtId="9" fontId="13" fillId="0" borderId="0">
      <alignment vertical="center"/>
    </xf>
    <xf numFmtId="0" fontId="54" fillId="0" borderId="23" applyProtection="0">
      <alignment vertical="center"/>
    </xf>
    <xf numFmtId="0" fontId="23" fillId="0" borderId="22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3" fillId="0" borderId="22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3" fillId="0" borderId="22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3" fillId="0" borderId="22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55" fillId="0" borderId="24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3" fillId="0" borderId="22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3" fillId="0" borderId="22" applyProtection="0">
      <alignment vertical="center"/>
    </xf>
    <xf numFmtId="0" fontId="23" fillId="0" borderId="22" applyProtection="0">
      <alignment vertical="center"/>
    </xf>
    <xf numFmtId="0" fontId="23" fillId="0" borderId="22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3" fillId="0" borderId="22" applyProtection="0">
      <alignment vertical="center"/>
    </xf>
    <xf numFmtId="0" fontId="49" fillId="2" borderId="17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3" fillId="0" borderId="22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3" fillId="0" borderId="22" applyProtection="0">
      <alignment vertical="center"/>
    </xf>
    <xf numFmtId="0" fontId="0" fillId="0" borderId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3" fillId="0" borderId="22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54" fillId="0" borderId="23" applyProtection="0">
      <alignment vertical="center"/>
    </xf>
    <xf numFmtId="0" fontId="56" fillId="0" borderId="21" applyProtection="0">
      <alignment vertical="center"/>
    </xf>
    <xf numFmtId="0" fontId="24" fillId="0" borderId="21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Protection="0">
      <alignment vertical="center"/>
    </xf>
    <xf numFmtId="0" fontId="24" fillId="0" borderId="21" applyProtection="0">
      <alignment vertical="center"/>
    </xf>
    <xf numFmtId="0" fontId="24" fillId="0" borderId="21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56" fillId="0" borderId="21" applyProtection="0">
      <alignment vertical="center"/>
    </xf>
    <xf numFmtId="0" fontId="25" fillId="0" borderId="14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Protection="0">
      <alignment vertical="center"/>
    </xf>
    <xf numFmtId="0" fontId="37" fillId="8" borderId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43" fontId="0" fillId="0" borderId="0" applyProtection="0">
      <alignment vertical="center"/>
    </xf>
    <xf numFmtId="0" fontId="25" fillId="0" borderId="14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55" fillId="0" borderId="0" applyProtection="0">
      <alignment vertical="center"/>
    </xf>
    <xf numFmtId="0" fontId="25" fillId="0" borderId="14" applyProtection="0">
      <alignment vertical="center"/>
    </xf>
    <xf numFmtId="0" fontId="25" fillId="0" borderId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55" fillId="0" borderId="24" applyProtection="0">
      <alignment vertical="center"/>
    </xf>
    <xf numFmtId="0" fontId="25" fillId="0" borderId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Protection="0">
      <alignment vertical="center"/>
    </xf>
    <xf numFmtId="0" fontId="25" fillId="0" borderId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5" fillId="0" borderId="0" applyProtection="0">
      <alignment vertical="center"/>
    </xf>
    <xf numFmtId="0" fontId="57" fillId="0" borderId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1" fillId="0" borderId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7" fillId="0" borderId="0" applyProtection="0">
      <alignment vertical="center"/>
    </xf>
    <xf numFmtId="0" fontId="44" fillId="19" borderId="0" applyProtection="0">
      <alignment vertical="center"/>
    </xf>
    <xf numFmtId="0" fontId="44" fillId="19" borderId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Protection="0">
      <alignment vertical="center"/>
    </xf>
    <xf numFmtId="0" fontId="44" fillId="19" borderId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19" borderId="0" applyProtection="0">
      <alignment vertical="center"/>
    </xf>
    <xf numFmtId="0" fontId="0" fillId="0" borderId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50" fillId="5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13" fillId="0" borderId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38" fillId="17" borderId="0" applyProtection="0">
      <alignment vertical="center"/>
    </xf>
    <xf numFmtId="0" fontId="0" fillId="0" borderId="0">
      <alignment vertical="center"/>
    </xf>
    <xf numFmtId="0" fontId="38" fillId="17" borderId="0" applyProtection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39" fillId="0" borderId="0" applyProtection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45" fillId="0" borderId="25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39" fillId="0" borderId="0">
      <alignment vertical="center"/>
    </xf>
    <xf numFmtId="0" fontId="39" fillId="0" borderId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40" fillId="0" borderId="0">
      <alignment vertical="center"/>
    </xf>
    <xf numFmtId="0" fontId="40" fillId="0" borderId="0" applyProtection="0">
      <alignment vertical="center"/>
    </xf>
    <xf numFmtId="0" fontId="39" fillId="0" borderId="0" applyProtection="0">
      <alignment vertical="center"/>
    </xf>
    <xf numFmtId="0" fontId="40" fillId="0" borderId="0" applyProtection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40" fillId="0" borderId="0" applyProtection="0">
      <alignment vertical="center"/>
    </xf>
    <xf numFmtId="0" fontId="40" fillId="0" borderId="0" applyProtection="0">
      <alignment vertical="center"/>
    </xf>
    <xf numFmtId="0" fontId="40" fillId="0" borderId="0">
      <alignment vertical="center"/>
    </xf>
    <xf numFmtId="0" fontId="40" fillId="0" borderId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 applyProtection="0">
      <alignment vertical="center"/>
    </xf>
    <xf numFmtId="0" fontId="4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2" borderId="16" applyNumberFormat="0" applyAlignment="0" applyProtection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9" fillId="2" borderId="17" applyProtection="0">
      <alignment vertical="center"/>
    </xf>
    <xf numFmtId="0" fontId="0" fillId="0" borderId="0" applyProtection="0">
      <alignment vertical="center"/>
    </xf>
    <xf numFmtId="0" fontId="49" fillId="2" borderId="17" applyNumberFormat="0" applyAlignment="0" applyProtection="0">
      <alignment vertical="center"/>
    </xf>
    <xf numFmtId="0" fontId="0" fillId="0" borderId="0" applyProtection="0">
      <alignment vertical="center"/>
    </xf>
    <xf numFmtId="0" fontId="49" fillId="2" borderId="17" applyProtection="0">
      <alignment vertical="center"/>
    </xf>
    <xf numFmtId="0" fontId="39" fillId="0" borderId="0" applyProtection="0">
      <alignment vertical="center"/>
    </xf>
    <xf numFmtId="0" fontId="49" fillId="2" borderId="17" applyProtection="0">
      <alignment vertical="center"/>
    </xf>
    <xf numFmtId="0" fontId="39" fillId="0" borderId="0">
      <alignment vertical="center"/>
    </xf>
    <xf numFmtId="0" fontId="49" fillId="2" borderId="17" applyProtection="0">
      <alignment vertical="center"/>
    </xf>
    <xf numFmtId="0" fontId="0" fillId="0" borderId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39" fillId="0" borderId="0" applyProtection="0">
      <alignment vertical="center"/>
    </xf>
    <xf numFmtId="0" fontId="0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3" fillId="6" borderId="0" applyProtection="0">
      <alignment vertical="center"/>
    </xf>
    <xf numFmtId="0" fontId="43" fillId="6" borderId="0" applyProtection="0">
      <alignment vertical="center"/>
    </xf>
    <xf numFmtId="0" fontId="43" fillId="6" borderId="0" applyProtection="0">
      <alignment vertical="center"/>
    </xf>
    <xf numFmtId="0" fontId="48" fillId="0" borderId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6" fillId="3" borderId="13" applyProtection="0">
      <alignment vertical="center"/>
    </xf>
    <xf numFmtId="0" fontId="43" fillId="6" borderId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6" fillId="3" borderId="13" applyProtection="0">
      <alignment vertical="center"/>
    </xf>
    <xf numFmtId="0" fontId="43" fillId="6" borderId="0" applyProtection="0">
      <alignment vertical="center"/>
    </xf>
    <xf numFmtId="0" fontId="43" fillId="6" borderId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0" borderId="25" applyProtection="0">
      <alignment vertical="center"/>
    </xf>
    <xf numFmtId="0" fontId="38" fillId="22" borderId="0" applyProtection="0">
      <alignment vertical="center"/>
    </xf>
    <xf numFmtId="0" fontId="45" fillId="0" borderId="2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38" fillId="22" borderId="0" applyProtection="0">
      <alignment vertical="center"/>
    </xf>
    <xf numFmtId="0" fontId="45" fillId="0" borderId="2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38" fillId="22" borderId="0" applyProtection="0">
      <alignment vertical="center"/>
    </xf>
    <xf numFmtId="0" fontId="45" fillId="0" borderId="2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Protection="0">
      <alignment vertical="center"/>
    </xf>
    <xf numFmtId="0" fontId="45" fillId="0" borderId="2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51" fillId="4" borderId="16" applyNumberFormat="0" applyAlignment="0" applyProtection="0">
      <alignment vertical="center"/>
    </xf>
    <xf numFmtId="0" fontId="45" fillId="0" borderId="20" applyProtection="0">
      <alignment vertical="center"/>
    </xf>
    <xf numFmtId="0" fontId="45" fillId="0" borderId="20" applyNumberFormat="0" applyFill="0" applyAlignment="0" applyProtection="0">
      <alignment vertical="center"/>
    </xf>
    <xf numFmtId="178" fontId="0" fillId="0" borderId="0" applyProtection="0">
      <alignment vertical="center"/>
    </xf>
    <xf numFmtId="178" fontId="0" fillId="0" borderId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6" fillId="18" borderId="16" applyProtection="0">
      <alignment vertical="center"/>
    </xf>
    <xf numFmtId="0" fontId="46" fillId="2" borderId="16" applyProtection="0">
      <alignment vertical="center"/>
    </xf>
    <xf numFmtId="0" fontId="46" fillId="2" borderId="16" applyNumberFormat="0" applyAlignment="0" applyProtection="0">
      <alignment vertical="center"/>
    </xf>
    <xf numFmtId="0" fontId="46" fillId="2" borderId="16" applyProtection="0">
      <alignment vertical="center"/>
    </xf>
    <xf numFmtId="0" fontId="46" fillId="2" borderId="16" applyNumberFormat="0" applyAlignment="0" applyProtection="0">
      <alignment vertical="center"/>
    </xf>
    <xf numFmtId="0" fontId="46" fillId="2" borderId="16" applyProtection="0">
      <alignment vertical="center"/>
    </xf>
    <xf numFmtId="0" fontId="46" fillId="2" borderId="16" applyProtection="0">
      <alignment vertical="center"/>
    </xf>
    <xf numFmtId="0" fontId="46" fillId="2" borderId="16" applyProtection="0">
      <alignment vertical="center"/>
    </xf>
    <xf numFmtId="0" fontId="46" fillId="2" borderId="16" applyNumberFormat="0" applyAlignment="0" applyProtection="0">
      <alignment vertical="center"/>
    </xf>
    <xf numFmtId="0" fontId="46" fillId="2" borderId="16" applyProtection="0">
      <alignment vertical="center"/>
    </xf>
    <xf numFmtId="0" fontId="49" fillId="2" borderId="17" applyProtection="0">
      <alignment vertical="center"/>
    </xf>
    <xf numFmtId="0" fontId="46" fillId="2" borderId="16" applyNumberFormat="0" applyAlignment="0" applyProtection="0">
      <alignment vertical="center"/>
    </xf>
    <xf numFmtId="0" fontId="46" fillId="2" borderId="16" applyProtection="0">
      <alignment vertical="center"/>
    </xf>
    <xf numFmtId="0" fontId="46" fillId="2" borderId="16" applyNumberFormat="0" applyAlignment="0" applyProtection="0">
      <alignment vertical="center"/>
    </xf>
    <xf numFmtId="0" fontId="46" fillId="2" borderId="16" applyProtection="0">
      <alignment vertical="center"/>
    </xf>
    <xf numFmtId="0" fontId="46" fillId="18" borderId="16" applyProtection="0">
      <alignment vertical="center"/>
    </xf>
    <xf numFmtId="0" fontId="59" fillId="5" borderId="18" applyProtection="0">
      <alignment vertical="center"/>
    </xf>
    <xf numFmtId="0" fontId="0" fillId="3" borderId="13" applyNumberFormat="0" applyFont="0" applyAlignment="0" applyProtection="0">
      <alignment vertical="center"/>
    </xf>
    <xf numFmtId="0" fontId="50" fillId="5" borderId="18" applyProtection="0">
      <alignment vertical="center"/>
    </xf>
    <xf numFmtId="0" fontId="50" fillId="5" borderId="18" applyNumberFormat="0" applyAlignment="0" applyProtection="0">
      <alignment vertical="center"/>
    </xf>
    <xf numFmtId="0" fontId="50" fillId="5" borderId="18" applyProtection="0">
      <alignment vertical="center"/>
    </xf>
    <xf numFmtId="0" fontId="50" fillId="5" borderId="18" applyNumberFormat="0" applyAlignment="0" applyProtection="0">
      <alignment vertical="center"/>
    </xf>
    <xf numFmtId="0" fontId="50" fillId="5" borderId="18" applyProtection="0">
      <alignment vertical="center"/>
    </xf>
    <xf numFmtId="0" fontId="50" fillId="5" borderId="18" applyNumberFormat="0" applyAlignment="0" applyProtection="0">
      <alignment vertical="center"/>
    </xf>
    <xf numFmtId="0" fontId="50" fillId="5" borderId="18" applyProtection="0">
      <alignment vertical="center"/>
    </xf>
    <xf numFmtId="0" fontId="50" fillId="5" borderId="18" applyNumberFormat="0" applyAlignment="0" applyProtection="0">
      <alignment vertical="center"/>
    </xf>
    <xf numFmtId="0" fontId="50" fillId="5" borderId="18" applyNumberFormat="0" applyAlignment="0" applyProtection="0">
      <alignment vertical="center"/>
    </xf>
    <xf numFmtId="0" fontId="50" fillId="5" borderId="18" applyNumberFormat="0" applyAlignment="0" applyProtection="0">
      <alignment vertical="center"/>
    </xf>
    <xf numFmtId="0" fontId="50" fillId="5" borderId="18" applyProtection="0">
      <alignment vertical="center"/>
    </xf>
    <xf numFmtId="0" fontId="50" fillId="5" borderId="18" applyProtection="0">
      <alignment vertical="center"/>
    </xf>
    <xf numFmtId="0" fontId="38" fillId="9" borderId="0" applyProtection="0">
      <alignment vertical="center"/>
    </xf>
    <xf numFmtId="0" fontId="50" fillId="5" borderId="18" applyNumberFormat="0" applyAlignment="0" applyProtection="0">
      <alignment vertical="center"/>
    </xf>
    <xf numFmtId="0" fontId="50" fillId="5" borderId="18" applyProtection="0">
      <alignment vertical="center"/>
    </xf>
    <xf numFmtId="0" fontId="50" fillId="5" borderId="18" applyNumberFormat="0" applyAlignment="0" applyProtection="0">
      <alignment vertical="center"/>
    </xf>
    <xf numFmtId="0" fontId="50" fillId="5" borderId="18" applyProtection="0">
      <alignment vertical="center"/>
    </xf>
    <xf numFmtId="0" fontId="50" fillId="5" borderId="18" applyNumberFormat="0" applyAlignment="0" applyProtection="0">
      <alignment vertical="center"/>
    </xf>
    <xf numFmtId="0" fontId="50" fillId="5" borderId="18" applyProtection="0">
      <alignment vertical="center"/>
    </xf>
    <xf numFmtId="0" fontId="50" fillId="5" borderId="18" applyNumberFormat="0" applyAlignment="0" applyProtection="0">
      <alignment vertical="center"/>
    </xf>
    <xf numFmtId="0" fontId="50" fillId="5" borderId="18" applyProtection="0">
      <alignment vertical="center"/>
    </xf>
    <xf numFmtId="0" fontId="37" fillId="8" borderId="0" applyProtection="0">
      <alignment vertical="center"/>
    </xf>
    <xf numFmtId="0" fontId="50" fillId="5" borderId="18" applyNumberFormat="0" applyAlignment="0" applyProtection="0">
      <alignment vertical="center"/>
    </xf>
    <xf numFmtId="0" fontId="50" fillId="5" borderId="18" applyProtection="0">
      <alignment vertical="center"/>
    </xf>
    <xf numFmtId="0" fontId="50" fillId="5" borderId="18" applyNumberFormat="0" applyAlignment="0" applyProtection="0">
      <alignment vertical="center"/>
    </xf>
    <xf numFmtId="0" fontId="50" fillId="5" borderId="18" applyProtection="0">
      <alignment vertical="center"/>
    </xf>
    <xf numFmtId="0" fontId="50" fillId="5" borderId="18" applyNumberFormat="0" applyAlignment="0" applyProtection="0">
      <alignment vertical="center"/>
    </xf>
    <xf numFmtId="0" fontId="59" fillId="5" borderId="18" applyProtection="0">
      <alignment vertical="center"/>
    </xf>
    <xf numFmtId="0" fontId="48" fillId="0" borderId="0" applyProtection="0">
      <alignment vertical="center"/>
    </xf>
    <xf numFmtId="0" fontId="48" fillId="0" borderId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Protection="0">
      <alignment vertical="center"/>
    </xf>
    <xf numFmtId="0" fontId="48" fillId="0" borderId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17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1" fillId="0" borderId="19" applyProtection="0">
      <alignment vertical="center"/>
    </xf>
    <xf numFmtId="0" fontId="41" fillId="0" borderId="19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Protection="0">
      <alignment vertical="center"/>
    </xf>
    <xf numFmtId="0" fontId="41" fillId="0" borderId="19" applyProtection="0">
      <alignment vertical="center"/>
    </xf>
    <xf numFmtId="0" fontId="41" fillId="0" borderId="19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53" fillId="0" borderId="0" applyProtection="0">
      <alignment vertical="center"/>
    </xf>
    <xf numFmtId="0" fontId="38" fillId="13" borderId="0" applyNumberFormat="0" applyBorder="0" applyAlignment="0" applyProtection="0">
      <alignment vertical="center"/>
    </xf>
    <xf numFmtId="41" fontId="0" fillId="0" borderId="0" applyProtection="0">
      <alignment vertical="center"/>
    </xf>
    <xf numFmtId="4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42" fillId="26" borderId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8" fillId="12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42" fillId="26" borderId="0" applyProtection="0">
      <alignment vertical="center"/>
    </xf>
    <xf numFmtId="0" fontId="42" fillId="12" borderId="0" applyProtection="0">
      <alignment vertical="center"/>
    </xf>
    <xf numFmtId="0" fontId="38" fillId="12" borderId="0" applyProtection="0">
      <alignment vertical="center"/>
    </xf>
    <xf numFmtId="0" fontId="49" fillId="18" borderId="17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Protection="0">
      <alignment vertical="center"/>
    </xf>
    <xf numFmtId="0" fontId="38" fillId="12" borderId="0" applyProtection="0">
      <alignment vertical="center"/>
    </xf>
    <xf numFmtId="0" fontId="38" fillId="12" borderId="0" applyProtection="0">
      <alignment vertical="center"/>
    </xf>
    <xf numFmtId="0" fontId="38" fillId="12" borderId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Protection="0">
      <alignment vertical="center"/>
    </xf>
    <xf numFmtId="0" fontId="42" fillId="12" borderId="0" applyProtection="0">
      <alignment vertical="center"/>
    </xf>
    <xf numFmtId="0" fontId="42" fillId="13" borderId="0" applyProtection="0">
      <alignment vertical="center"/>
    </xf>
    <xf numFmtId="0" fontId="38" fillId="13" borderId="0" applyProtection="0">
      <alignment vertical="center"/>
    </xf>
    <xf numFmtId="0" fontId="38" fillId="13" borderId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Protection="0">
      <alignment vertical="center"/>
    </xf>
    <xf numFmtId="0" fontId="38" fillId="13" borderId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2" fillId="13" borderId="0" applyProtection="0">
      <alignment vertical="center"/>
    </xf>
    <xf numFmtId="0" fontId="42" fillId="24" borderId="0" applyProtection="0">
      <alignment vertical="center"/>
    </xf>
    <xf numFmtId="0" fontId="38" fillId="22" borderId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Protection="0">
      <alignment vertical="center"/>
    </xf>
    <xf numFmtId="0" fontId="38" fillId="22" borderId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Protection="0">
      <alignment vertical="center"/>
    </xf>
    <xf numFmtId="0" fontId="38" fillId="22" borderId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2" fillId="24" borderId="0" applyProtection="0">
      <alignment vertical="center"/>
    </xf>
    <xf numFmtId="0" fontId="42" fillId="9" borderId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2" fillId="9" borderId="0" applyProtection="0">
      <alignment vertical="center"/>
    </xf>
    <xf numFmtId="0" fontId="42" fillId="17" borderId="0" applyProtection="0">
      <alignment vertical="center"/>
    </xf>
    <xf numFmtId="0" fontId="38" fillId="17" borderId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Protection="0">
      <alignment vertical="center"/>
    </xf>
    <xf numFmtId="0" fontId="38" fillId="17" borderId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Protection="0">
      <alignment vertical="center"/>
    </xf>
    <xf numFmtId="0" fontId="38" fillId="17" borderId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2" fillId="17" borderId="0" applyProtection="0">
      <alignment vertical="center"/>
    </xf>
    <xf numFmtId="0" fontId="37" fillId="8" borderId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Protection="0">
      <alignment vertical="center"/>
    </xf>
    <xf numFmtId="0" fontId="37" fillId="8" borderId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9" fillId="18" borderId="17" applyProtection="0">
      <alignment vertical="center"/>
    </xf>
    <xf numFmtId="0" fontId="49" fillId="2" borderId="17" applyNumberFormat="0" applyAlignment="0" applyProtection="0">
      <alignment vertical="center"/>
    </xf>
    <xf numFmtId="0" fontId="49" fillId="2" borderId="17" applyNumberFormat="0" applyAlignment="0" applyProtection="0">
      <alignment vertical="center"/>
    </xf>
    <xf numFmtId="0" fontId="49" fillId="2" borderId="17" applyNumberFormat="0" applyAlignment="0" applyProtection="0">
      <alignment vertical="center"/>
    </xf>
    <xf numFmtId="0" fontId="49" fillId="2" borderId="17" applyNumberFormat="0" applyAlignment="0" applyProtection="0">
      <alignment vertical="center"/>
    </xf>
    <xf numFmtId="0" fontId="49" fillId="2" borderId="17" applyNumberFormat="0" applyAlignment="0" applyProtection="0">
      <alignment vertical="center"/>
    </xf>
    <xf numFmtId="0" fontId="49" fillId="2" borderId="17" applyProtection="0">
      <alignment vertical="center"/>
    </xf>
    <xf numFmtId="0" fontId="49" fillId="2" borderId="17" applyNumberFormat="0" applyAlignment="0" applyProtection="0">
      <alignment vertical="center"/>
    </xf>
    <xf numFmtId="0" fontId="49" fillId="2" borderId="17" applyNumberFormat="0" applyAlignment="0" applyProtection="0">
      <alignment vertical="center"/>
    </xf>
    <xf numFmtId="0" fontId="49" fillId="2" borderId="17" applyNumberFormat="0" applyAlignment="0" applyProtection="0">
      <alignment vertical="center"/>
    </xf>
    <xf numFmtId="0" fontId="49" fillId="2" borderId="17" applyProtection="0">
      <alignment vertical="center"/>
    </xf>
    <xf numFmtId="0" fontId="49" fillId="2" borderId="17" applyNumberFormat="0" applyAlignment="0" applyProtection="0">
      <alignment vertical="center"/>
    </xf>
    <xf numFmtId="0" fontId="49" fillId="2" borderId="17" applyProtection="0">
      <alignment vertical="center"/>
    </xf>
    <xf numFmtId="0" fontId="49" fillId="2" borderId="17" applyNumberFormat="0" applyAlignment="0" applyProtection="0">
      <alignment vertical="center"/>
    </xf>
    <xf numFmtId="0" fontId="49" fillId="2" borderId="17" applyNumberFormat="0" applyAlignment="0" applyProtection="0">
      <alignment vertical="center"/>
    </xf>
    <xf numFmtId="0" fontId="49" fillId="2" borderId="17" applyProtection="0">
      <alignment vertical="center"/>
    </xf>
    <xf numFmtId="0" fontId="49" fillId="2" borderId="17" applyNumberFormat="0" applyAlignment="0" applyProtection="0">
      <alignment vertical="center"/>
    </xf>
    <xf numFmtId="0" fontId="49" fillId="2" borderId="17" applyNumberFormat="0" applyAlignment="0" applyProtection="0">
      <alignment vertical="center"/>
    </xf>
    <xf numFmtId="0" fontId="51" fillId="4" borderId="16" applyProtection="0">
      <alignment vertical="center"/>
    </xf>
    <xf numFmtId="0" fontId="51" fillId="4" borderId="16" applyNumberFormat="0" applyAlignment="0" applyProtection="0">
      <alignment vertical="center"/>
    </xf>
    <xf numFmtId="0" fontId="51" fillId="4" borderId="16" applyProtection="0">
      <alignment vertical="center"/>
    </xf>
    <xf numFmtId="0" fontId="51" fillId="4" borderId="16" applyNumberFormat="0" applyAlignment="0" applyProtection="0">
      <alignment vertical="center"/>
    </xf>
    <xf numFmtId="0" fontId="51" fillId="4" borderId="16" applyProtection="0">
      <alignment vertical="center"/>
    </xf>
    <xf numFmtId="0" fontId="51" fillId="4" borderId="16" applyNumberFormat="0" applyAlignment="0" applyProtection="0">
      <alignment vertical="center"/>
    </xf>
    <xf numFmtId="0" fontId="51" fillId="4" borderId="16" applyNumberFormat="0" applyAlignment="0" applyProtection="0">
      <alignment vertical="center"/>
    </xf>
    <xf numFmtId="0" fontId="51" fillId="4" borderId="16" applyProtection="0">
      <alignment vertical="center"/>
    </xf>
    <xf numFmtId="0" fontId="51" fillId="4" borderId="16" applyNumberFormat="0" applyAlignment="0" applyProtection="0">
      <alignment vertical="center"/>
    </xf>
    <xf numFmtId="0" fontId="51" fillId="4" borderId="16" applyNumberFormat="0" applyAlignment="0" applyProtection="0">
      <alignment vertical="center"/>
    </xf>
    <xf numFmtId="0" fontId="51" fillId="4" borderId="16" applyProtection="0">
      <alignment vertical="center"/>
    </xf>
    <xf numFmtId="0" fontId="51" fillId="4" borderId="16" applyNumberFormat="0" applyAlignment="0" applyProtection="0">
      <alignment vertical="center"/>
    </xf>
    <xf numFmtId="0" fontId="51" fillId="4" borderId="16" applyProtection="0">
      <alignment vertical="center"/>
    </xf>
    <xf numFmtId="0" fontId="51" fillId="4" borderId="16" applyNumberFormat="0" applyAlignment="0" applyProtection="0">
      <alignment vertical="center"/>
    </xf>
    <xf numFmtId="0" fontId="51" fillId="4" borderId="16" applyProtection="0">
      <alignment vertical="center"/>
    </xf>
    <xf numFmtId="0" fontId="51" fillId="4" borderId="16" applyNumberFormat="0" applyAlignment="0" applyProtection="0">
      <alignment vertical="center"/>
    </xf>
    <xf numFmtId="0" fontId="51" fillId="4" borderId="16" applyProtection="0">
      <alignment vertical="center"/>
    </xf>
    <xf numFmtId="0" fontId="51" fillId="4" borderId="16" applyNumberFormat="0" applyAlignment="0" applyProtection="0">
      <alignment vertical="center"/>
    </xf>
    <xf numFmtId="0" fontId="51" fillId="4" borderId="16" applyProtection="0">
      <alignment vertical="center"/>
    </xf>
    <xf numFmtId="0" fontId="51" fillId="4" borderId="16" applyNumberFormat="0" applyAlignment="0" applyProtection="0">
      <alignment vertical="center"/>
    </xf>
    <xf numFmtId="0" fontId="51" fillId="4" borderId="16" applyProtection="0">
      <alignment vertical="center"/>
    </xf>
    <xf numFmtId="0" fontId="51" fillId="4" borderId="16" applyProtection="0">
      <alignment vertical="center"/>
    </xf>
    <xf numFmtId="0" fontId="51" fillId="4" borderId="16" applyNumberFormat="0" applyAlignment="0" applyProtection="0">
      <alignment vertical="center"/>
    </xf>
    <xf numFmtId="0" fontId="51" fillId="4" borderId="16" applyProtection="0">
      <alignment vertical="center"/>
    </xf>
    <xf numFmtId="0" fontId="13" fillId="0" borderId="0" applyProtection="0">
      <alignment vertical="center"/>
    </xf>
    <xf numFmtId="0" fontId="0" fillId="3" borderId="13" applyProtection="0">
      <alignment vertical="center"/>
    </xf>
    <xf numFmtId="0" fontId="36" fillId="3" borderId="13" applyProtection="0">
      <alignment vertical="center"/>
    </xf>
    <xf numFmtId="0" fontId="36" fillId="3" borderId="13" applyProtection="0">
      <alignment vertical="center"/>
    </xf>
    <xf numFmtId="0" fontId="36" fillId="3" borderId="13" applyProtection="0">
      <alignment vertical="center"/>
    </xf>
    <xf numFmtId="0" fontId="0" fillId="3" borderId="13" applyNumberFormat="0" applyFont="0" applyAlignment="0" applyProtection="0">
      <alignment vertical="center"/>
    </xf>
    <xf numFmtId="0" fontId="36" fillId="3" borderId="13" applyProtection="0">
      <alignment vertical="center"/>
    </xf>
    <xf numFmtId="0" fontId="0" fillId="3" borderId="13" applyNumberFormat="0" applyFont="0" applyAlignment="0" applyProtection="0">
      <alignment vertical="center"/>
    </xf>
    <xf numFmtId="0" fontId="36" fillId="3" borderId="13" applyProtection="0">
      <alignment vertical="center"/>
    </xf>
    <xf numFmtId="0" fontId="0" fillId="3" borderId="13" applyNumberFormat="0" applyFont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36" fillId="3" borderId="13" applyProtection="0">
      <alignment vertical="center"/>
    </xf>
    <xf numFmtId="0" fontId="0" fillId="3" borderId="13" applyNumberFormat="0" applyFont="0" applyAlignment="0" applyProtection="0">
      <alignment vertical="center"/>
    </xf>
    <xf numFmtId="0" fontId="36" fillId="3" borderId="13" applyProtection="0">
      <alignment vertical="center"/>
    </xf>
    <xf numFmtId="0" fontId="0" fillId="3" borderId="13" applyNumberFormat="0" applyFont="0" applyAlignment="0" applyProtection="0">
      <alignment vertical="center"/>
    </xf>
    <xf numFmtId="0" fontId="36" fillId="3" borderId="13" applyProtection="0">
      <alignment vertical="center"/>
    </xf>
    <xf numFmtId="0" fontId="0" fillId="3" borderId="13" applyNumberFormat="0" applyFont="0" applyAlignment="0" applyProtection="0">
      <alignment vertical="center"/>
    </xf>
    <xf numFmtId="0" fontId="36" fillId="3" borderId="13" applyProtection="0">
      <alignment vertical="center"/>
    </xf>
    <xf numFmtId="0" fontId="0" fillId="3" borderId="13" applyNumberFormat="0" applyFont="0" applyAlignment="0" applyProtection="0">
      <alignment vertical="center"/>
    </xf>
    <xf numFmtId="0" fontId="36" fillId="3" borderId="13" applyProtection="0">
      <alignment vertical="center"/>
    </xf>
    <xf numFmtId="0" fontId="0" fillId="3" borderId="13" applyNumberFormat="0" applyFont="0" applyAlignment="0" applyProtection="0">
      <alignment vertical="center"/>
    </xf>
    <xf numFmtId="0" fontId="39" fillId="0" borderId="0">
      <alignment vertical="center"/>
    </xf>
    <xf numFmtId="0" fontId="39" fillId="0" borderId="0" applyProtection="0">
      <alignment vertical="center"/>
    </xf>
    <xf numFmtId="0" fontId="39" fillId="0" borderId="0">
      <alignment vertical="center"/>
    </xf>
  </cellStyleXfs>
  <cellXfs count="81">
    <xf numFmtId="0" fontId="0" fillId="0" borderId="0" xfId="0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/>
    </xf>
    <xf numFmtId="179" fontId="6" fillId="0" borderId="8" xfId="0" applyNumberFormat="1" applyFont="1" applyFill="1" applyBorder="1" applyAlignment="1">
      <alignment vertical="center"/>
    </xf>
    <xf numFmtId="180" fontId="6" fillId="0" borderId="8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left" vertical="center" indent="1"/>
    </xf>
    <xf numFmtId="179" fontId="7" fillId="0" borderId="8" xfId="0" applyNumberFormat="1" applyFont="1" applyFill="1" applyBorder="1" applyAlignment="1">
      <alignment vertical="center"/>
    </xf>
    <xf numFmtId="180" fontId="7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horizontal="left" vertical="center" indent="2"/>
    </xf>
    <xf numFmtId="0" fontId="5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179" fontId="6" fillId="0" borderId="6" xfId="0" applyNumberFormat="1" applyFont="1" applyFill="1" applyBorder="1" applyAlignment="1">
      <alignment vertical="center"/>
    </xf>
    <xf numFmtId="180" fontId="6" fillId="0" borderId="6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 vertical="center" indent="1"/>
    </xf>
    <xf numFmtId="0" fontId="4" fillId="0" borderId="0" xfId="0" applyFont="1" applyFill="1" applyBorder="1" applyAlignment="1">
      <alignment vertical="center"/>
    </xf>
    <xf numFmtId="0" fontId="4" fillId="0" borderId="8" xfId="0" applyNumberFormat="1" applyFont="1" applyBorder="1" applyAlignment="1">
      <alignment horizontal="left" vertical="center"/>
    </xf>
    <xf numFmtId="0" fontId="7" fillId="0" borderId="11" xfId="0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9" fillId="0" borderId="0" xfId="1100" applyFont="1" applyFill="1" applyAlignment="1">
      <alignment vertical="center"/>
    </xf>
    <xf numFmtId="0" fontId="10" fillId="0" borderId="0" xfId="1100" applyFont="1" applyFill="1" applyBorder="1" applyAlignment="1">
      <alignment vertical="center"/>
    </xf>
    <xf numFmtId="0" fontId="9" fillId="0" borderId="0" xfId="1100" applyFont="1" applyFill="1" applyBorder="1" applyAlignment="1">
      <alignment vertical="center"/>
    </xf>
    <xf numFmtId="0" fontId="11" fillId="0" borderId="0" xfId="1100" applyFont="1" applyFill="1" applyBorder="1" applyAlignment="1">
      <alignment horizontal="center" vertical="center"/>
    </xf>
    <xf numFmtId="31" fontId="9" fillId="0" borderId="12" xfId="1101" applyNumberFormat="1" applyFont="1" applyFill="1" applyBorder="1" applyAlignment="1">
      <alignment horizontal="left" vertical="center"/>
    </xf>
    <xf numFmtId="0" fontId="9" fillId="0" borderId="12" xfId="1100" applyFont="1" applyFill="1" applyBorder="1" applyAlignment="1">
      <alignment vertical="center"/>
    </xf>
    <xf numFmtId="179" fontId="9" fillId="0" borderId="12" xfId="1100" applyNumberFormat="1" applyFont="1" applyFill="1" applyBorder="1" applyAlignment="1">
      <alignment vertical="center"/>
    </xf>
    <xf numFmtId="0" fontId="12" fillId="0" borderId="12" xfId="1100" applyFont="1" applyFill="1" applyBorder="1" applyAlignment="1">
      <alignment horizontal="right" vertical="center"/>
    </xf>
    <xf numFmtId="0" fontId="9" fillId="0" borderId="7" xfId="1100" applyFont="1" applyFill="1" applyBorder="1" applyAlignment="1">
      <alignment horizontal="center" vertical="center"/>
    </xf>
    <xf numFmtId="0" fontId="9" fillId="0" borderId="7" xfId="1100" applyFont="1" applyFill="1" applyBorder="1" applyAlignment="1">
      <alignment horizontal="center" vertical="center" wrapText="1"/>
    </xf>
    <xf numFmtId="0" fontId="9" fillId="0" borderId="3" xfId="1100" applyFont="1" applyFill="1" applyBorder="1" applyAlignment="1">
      <alignment horizontal="center" vertical="center"/>
    </xf>
    <xf numFmtId="0" fontId="9" fillId="0" borderId="3" xfId="110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179" fontId="6" fillId="0" borderId="3" xfId="0" applyNumberFormat="1" applyFont="1" applyFill="1" applyBorder="1" applyAlignment="1">
      <alignment vertical="center"/>
    </xf>
    <xf numFmtId="179" fontId="13" fillId="2" borderId="3" xfId="110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179" fontId="7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indent="1"/>
    </xf>
    <xf numFmtId="179" fontId="13" fillId="0" borderId="3" xfId="110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left" vertical="center" indent="1"/>
    </xf>
    <xf numFmtId="0" fontId="13" fillId="0" borderId="3" xfId="1100" applyFont="1" applyFill="1" applyBorder="1" applyAlignment="1">
      <alignment vertical="center"/>
    </xf>
    <xf numFmtId="179" fontId="13" fillId="0" borderId="3" xfId="1100" applyNumberFormat="1" applyFont="1" applyFill="1" applyBorder="1" applyAlignment="1">
      <alignment vertical="center"/>
    </xf>
    <xf numFmtId="179" fontId="13" fillId="0" borderId="3" xfId="1100" applyNumberFormat="1" applyFont="1" applyFill="1" applyBorder="1" applyAlignment="1">
      <alignment horizontal="right" vertical="center" wrapText="1"/>
    </xf>
    <xf numFmtId="179" fontId="13" fillId="0" borderId="3" xfId="110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indent="2"/>
    </xf>
    <xf numFmtId="0" fontId="4" fillId="0" borderId="3" xfId="0" applyFont="1" applyFill="1" applyBorder="1" applyAlignment="1">
      <alignment vertical="center"/>
    </xf>
    <xf numFmtId="0" fontId="4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4" fillId="0" borderId="0" xfId="1100" applyFont="1" applyFill="1" applyAlignment="1">
      <alignment vertical="center"/>
    </xf>
    <xf numFmtId="0" fontId="14" fillId="0" borderId="0" xfId="1100" applyNumberFormat="1" applyFont="1" applyFill="1" applyAlignment="1">
      <alignment vertical="center" wrapText="1"/>
    </xf>
    <xf numFmtId="0" fontId="14" fillId="0" borderId="0" xfId="1100" applyFont="1" applyFill="1" applyAlignment="1">
      <alignment vertical="center" wrapText="1"/>
    </xf>
    <xf numFmtId="0" fontId="14" fillId="0" borderId="3" xfId="1100" applyFont="1" applyFill="1" applyBorder="1" applyAlignment="1">
      <alignment horizontal="center" vertical="center" wrapText="1"/>
    </xf>
    <xf numFmtId="179" fontId="15" fillId="2" borderId="3" xfId="1100" applyNumberFormat="1" applyFont="1" applyFill="1" applyBorder="1" applyAlignment="1">
      <alignment horizontal="right" vertical="center"/>
    </xf>
    <xf numFmtId="0" fontId="16" fillId="0" borderId="3" xfId="0" applyFont="1" applyFill="1" applyBorder="1" applyAlignment="1">
      <alignment vertical="center"/>
    </xf>
    <xf numFmtId="0" fontId="15" fillId="0" borderId="3" xfId="1100" applyFont="1" applyFill="1" applyBorder="1" applyAlignment="1">
      <alignment vertical="center"/>
    </xf>
    <xf numFmtId="0" fontId="17" fillId="0" borderId="0" xfId="1100" applyFont="1" applyFill="1" applyAlignment="1">
      <alignment vertical="center" wrapText="1"/>
    </xf>
  </cellXfs>
  <cellStyles count="150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4 2 11 2" xfId="49"/>
    <cellStyle name="20% - 强调文字颜色 4 2 4 2" xfId="50"/>
    <cellStyle name="40% - 强调文字颜色 5 2 9 2" xfId="51"/>
    <cellStyle name="20% - 强调文字颜色 5 2 10" xfId="52"/>
    <cellStyle name="适中 2 4 2" xfId="53"/>
    <cellStyle name="60% - 强调文字颜色 1 2 10 2" xfId="54"/>
    <cellStyle name="60% - 强调文字颜色 1 2 9 2" xfId="55"/>
    <cellStyle name="20% - 强调文字颜色 6 2 12" xfId="56"/>
    <cellStyle name="_x005f_x000a_mouse.drv=lm_2012年基金收支执行2013年度基金收支预算" xfId="57"/>
    <cellStyle name="40% - 强调文字颜色 1 2 4 2" xfId="58"/>
    <cellStyle name="60% - 强调文字颜色 2 2 9 2" xfId="59"/>
    <cellStyle name="常规 2 2 4" xfId="60"/>
    <cellStyle name="40% - 强调文字颜色 5 2 13 2" xfId="61"/>
    <cellStyle name="20% - 强调文字颜色 4 2 14" xfId="62"/>
    <cellStyle name="常规 3 4 3" xfId="63"/>
    <cellStyle name="40% - 强调文字颜色 1 2 13" xfId="64"/>
    <cellStyle name="链接单元格 2 5" xfId="65"/>
    <cellStyle name="_x000a_mouse.drv=lm 3 3" xfId="66"/>
    <cellStyle name="_x005f_x000a_mouse.drv=lm 4 4" xfId="67"/>
    <cellStyle name="60% - 强调文字颜色 2 3" xfId="68"/>
    <cellStyle name="常规 6 5" xfId="69"/>
    <cellStyle name="20% - 强调文字颜色 5 2 10 2" xfId="70"/>
    <cellStyle name="警告文本 2 15" xfId="71"/>
    <cellStyle name="注释 2 10 2" xfId="72"/>
    <cellStyle name="_x000a_mouse.drv=lm 6" xfId="73"/>
    <cellStyle name="警告文本 2 14" xfId="74"/>
    <cellStyle name="_x005f_x000a_mouse.drv=lm 2 3 2" xfId="75"/>
    <cellStyle name="20% - 强调文字颜色 3 2 9 2" xfId="76"/>
    <cellStyle name="常规 2 2 2 2 2 3" xfId="77"/>
    <cellStyle name="_x000a_mouse.drv=lm 2 7" xfId="78"/>
    <cellStyle name="适中 2 6 2" xfId="79"/>
    <cellStyle name="60% - 强调文字颜色 1 2 12 2" xfId="80"/>
    <cellStyle name="40% - 强调文字颜色 4 2" xfId="81"/>
    <cellStyle name="好 2 8" xfId="82"/>
    <cellStyle name="注释 2 3" xfId="83"/>
    <cellStyle name="20% - 强调文字颜色 5 2 5 2" xfId="84"/>
    <cellStyle name="标题 5 10 2" xfId="85"/>
    <cellStyle name="60% - 强调文字颜色 4 2 11 2" xfId="86"/>
    <cellStyle name="20% - 强调文字颜色 1 2 14 2" xfId="87"/>
    <cellStyle name="Currency [0]" xfId="88"/>
    <cellStyle name="40% - 强调文字颜色 1 2 9" xfId="89"/>
    <cellStyle name="适中 2 5" xfId="90"/>
    <cellStyle name="60% - 强调文字颜色 1 2 11" xfId="91"/>
    <cellStyle name="差 2 3 2" xfId="92"/>
    <cellStyle name="强调文字颜色 2 2 4 2" xfId="93"/>
    <cellStyle name="20% - 强调文字颜色 3 3" xfId="94"/>
    <cellStyle name="_x005f_x000a_mouse.drv=lm 3 2" xfId="95"/>
    <cellStyle name="常规 2 2 2 4" xfId="96"/>
    <cellStyle name="60% - 强调文字颜色 5 2 8 2" xfId="97"/>
    <cellStyle name="40% - 强调文字颜色 4 2 3 2" xfId="98"/>
    <cellStyle name="40% - 强调文字颜色 1 2 8" xfId="99"/>
    <cellStyle name="标题 2 2 14" xfId="100"/>
    <cellStyle name="标题 2 2 15" xfId="101"/>
    <cellStyle name="20% - 强调文字颜色 4 2 8 2" xfId="102"/>
    <cellStyle name="标题 5 3 2" xfId="103"/>
    <cellStyle name="_x005f_x000a_mouse.drv=lm 3 2 2" xfId="104"/>
    <cellStyle name="常规 2 2 2 2 2 2" xfId="105"/>
    <cellStyle name="_x000a_mouse.drv=lm 2 6" xfId="106"/>
    <cellStyle name="_x000a_mouse.drv=lm" xfId="107"/>
    <cellStyle name="40% - 强调文字颜色 3 4" xfId="108"/>
    <cellStyle name="_x000a_mouse.drv=lm 2" xfId="109"/>
    <cellStyle name="_x000a_mouse.drv=lm 2 5" xfId="110"/>
    <cellStyle name="_x000a_mouse.drv=lm 2 2" xfId="111"/>
    <cellStyle name="_x000a_mouse.drv=lm 2 3" xfId="112"/>
    <cellStyle name="60% - 强调文字颜色 4 2 9 2" xfId="113"/>
    <cellStyle name="_x000a_mouse.drv=lm 2 4" xfId="114"/>
    <cellStyle name="40% - 强调文字颜色 3 2 4 2" xfId="115"/>
    <cellStyle name="汇总 2 12" xfId="116"/>
    <cellStyle name="_x000a_mouse.drv=lm 2 2 3" xfId="117"/>
    <cellStyle name="40% - 强调文字颜色 5 2 5" xfId="118"/>
    <cellStyle name="链接单元格 2 4 2" xfId="119"/>
    <cellStyle name="_x000a_mouse.drv=lm 3 2 2" xfId="120"/>
    <cellStyle name="40% - 强调文字颜色 6 2 4" xfId="121"/>
    <cellStyle name="40% - 强调文字颜色 6 2 13" xfId="122"/>
    <cellStyle name="常规 2 2 4 3" xfId="123"/>
    <cellStyle name="40% - 强调文字颜色 1 2 12 2" xfId="124"/>
    <cellStyle name="汇总 2 11" xfId="125"/>
    <cellStyle name="60% - 强调文字颜色 6 2 9" xfId="126"/>
    <cellStyle name="_x000a_mouse.drv=lm 2 2 2" xfId="127"/>
    <cellStyle name="40% - 强调文字颜色 5 2 4" xfId="128"/>
    <cellStyle name="计算 2 5 2" xfId="129"/>
    <cellStyle name="40% - 强调文字颜色 1 2 12" xfId="130"/>
    <cellStyle name="链接单元格 2 4" xfId="131"/>
    <cellStyle name="_x000a_mouse.drv=lm 3 2" xfId="132"/>
    <cellStyle name="汇总 2 13" xfId="133"/>
    <cellStyle name="_x000a_mouse.drv=lm 2 2 4" xfId="134"/>
    <cellStyle name="40% - 强调文字颜色 5 2 6" xfId="135"/>
    <cellStyle name="汇总 2 11 2" xfId="136"/>
    <cellStyle name="60% - 强调文字颜色 6 2 9 2" xfId="137"/>
    <cellStyle name="_x000a_mouse.drv=lm 2 2 2 2" xfId="138"/>
    <cellStyle name="40% - 强调文字颜色 5 2 4 2" xfId="139"/>
    <cellStyle name="_x000a_mouse.drv=lm 2 3 2" xfId="140"/>
    <cellStyle name="60% - 强调文字颜色 6 2 13 2" xfId="141"/>
    <cellStyle name="_x000a_mouse.drv=lm 3" xfId="142"/>
    <cellStyle name="链接单元格 2 6" xfId="143"/>
    <cellStyle name="_x000a_mouse.drv=lm 3 4" xfId="144"/>
    <cellStyle name="40% - 强调文字颜色 3 2 5 2" xfId="145"/>
    <cellStyle name="40% - 强调文字颜色 1 2 14" xfId="146"/>
    <cellStyle name="40% - 强调文字颜色 1 2 15" xfId="147"/>
    <cellStyle name="链接单元格 2 7" xfId="148"/>
    <cellStyle name="_x000a_mouse.drv=lm 3 5" xfId="149"/>
    <cellStyle name="_x000a_mouse.drv=lm 4" xfId="150"/>
    <cellStyle name="强调文字颜色 2 2 14" xfId="151"/>
    <cellStyle name="20% - 强调文字颜色 1 4" xfId="152"/>
    <cellStyle name="_x000a_mouse.drv=lm 4 2" xfId="153"/>
    <cellStyle name="_x000a_mouse.drv=lm 4 2 2" xfId="154"/>
    <cellStyle name="_0802  2010年水利投资基数" xfId="155"/>
    <cellStyle name="_x000a_mouse.drv=lm 4 3" xfId="156"/>
    <cellStyle name="_x000a_mouse.drv=lm 4 4" xfId="157"/>
    <cellStyle name="40% - 强调文字颜色 3 2 6 2" xfId="158"/>
    <cellStyle name="_x000a_mouse.drv=lm 4 5" xfId="159"/>
    <cellStyle name="20% - 强调文字颜色 5 2 3 2" xfId="160"/>
    <cellStyle name="40% - 强调文字颜色 6 2 8 2" xfId="161"/>
    <cellStyle name="_x000a_mouse.drv=lm 5" xfId="162"/>
    <cellStyle name="警告文本 2 13 2" xfId="163"/>
    <cellStyle name="_x005f_x000a_mouse.drv=lm 2 3" xfId="164"/>
    <cellStyle name="20% - 强调文字颜色 3 2 9" xfId="165"/>
    <cellStyle name="20% - 强调文字颜色 2 4" xfId="166"/>
    <cellStyle name="_x000a_mouse.drv=lm 5 2" xfId="167"/>
    <cellStyle name="_x005f_x000a_mouse.drv=lm 2 4" xfId="168"/>
    <cellStyle name="40% - 强调文字颜色 2 2 10" xfId="169"/>
    <cellStyle name="_x000a_mouse.drv=lm 5 3" xfId="170"/>
    <cellStyle name="解释性文本 2 5" xfId="171"/>
    <cellStyle name="_x000a_mouse.drv=lm_2012年基金收支执行2013年度基金收支预算" xfId="172"/>
    <cellStyle name="_0802  2010年水利投资基数 2" xfId="173"/>
    <cellStyle name="_ET_STYLE_NoName_00_" xfId="174"/>
    <cellStyle name="_ET_STYLE_NoName_00_ 2" xfId="175"/>
    <cellStyle name="60% - 强调文字颜色 3 2" xfId="176"/>
    <cellStyle name="_x005f_x000a_mouse.drv=lm 5 3" xfId="177"/>
    <cellStyle name="_x005f_x000a_mouse.drv=lm" xfId="178"/>
    <cellStyle name="_x005f_x000a_mouse.drv=lm 2" xfId="179"/>
    <cellStyle name="_x005f_x000a_mouse.drv=lm 2 2" xfId="180"/>
    <cellStyle name="20% - 强调文字颜色 3 2 8" xfId="181"/>
    <cellStyle name="强调文字颜色 2 2 3 2" xfId="182"/>
    <cellStyle name="20% - 强调文字颜色 2 3" xfId="183"/>
    <cellStyle name="_x005f_x000a_mouse.drv=lm 2 2 2" xfId="184"/>
    <cellStyle name="20% - 强调文字颜色 3 2 8 2" xfId="185"/>
    <cellStyle name="_x005f_x000a_mouse.drv=lm 2 2 2 2" xfId="186"/>
    <cellStyle name="_x005f_x000a_mouse.drv=lm 2 2 3" xfId="187"/>
    <cellStyle name="常规 2 2 2" xfId="188"/>
    <cellStyle name="20% - 强调文字颜色 2 2 12 2" xfId="189"/>
    <cellStyle name="_x005f_x000a_mouse.drv=lm 2 2 4" xfId="190"/>
    <cellStyle name="20% - 强调文字颜色 2 2 2 2" xfId="191"/>
    <cellStyle name="40% - 强调文字颜色 3 2 7 2" xfId="192"/>
    <cellStyle name="_x005f_x000a_mouse.drv=lm 2 5" xfId="193"/>
    <cellStyle name="40% - 强调文字颜色 2 2 11" xfId="194"/>
    <cellStyle name="_x005f_x000a_mouse.drv=lm 2 6" xfId="195"/>
    <cellStyle name="40% - 强调文字颜色 2 2 12" xfId="196"/>
    <cellStyle name="输出 2 7" xfId="197"/>
    <cellStyle name="_x005f_x005f_x005f_x000a_mouse.drv=lm 2 2" xfId="198"/>
    <cellStyle name="_x005f_x000a_mouse.drv=lm 2 7" xfId="199"/>
    <cellStyle name="40% - 强调文字颜色 2 2 13" xfId="200"/>
    <cellStyle name="_x005f_x000a_mouse.drv=lm 3" xfId="201"/>
    <cellStyle name="警告文本 2 14 2" xfId="202"/>
    <cellStyle name="_x005f_x000a_mouse.drv=lm 3 3" xfId="203"/>
    <cellStyle name="60% - 强调文字颜色 1 2" xfId="204"/>
    <cellStyle name="20% - 强调文字颜色 3 4" xfId="205"/>
    <cellStyle name="60% - 强调文字颜色 1 3" xfId="206"/>
    <cellStyle name="_x005f_x000a_mouse.drv=lm 3 4" xfId="207"/>
    <cellStyle name="20% - 强调文字颜色 1 2 10" xfId="208"/>
    <cellStyle name="强调文字颜色 3 2 13" xfId="209"/>
    <cellStyle name="20% - 强调文字颜色 2 2 3 2" xfId="210"/>
    <cellStyle name="40% - 强调文字颜色 3 2 8 2" xfId="211"/>
    <cellStyle name="_x005f_x000a_mouse.drv=lm 3 5" xfId="212"/>
    <cellStyle name="20% - 强调文字颜色 1 2 11" xfId="213"/>
    <cellStyle name="_x005f_x000a_mouse.drv=lm 4" xfId="214"/>
    <cellStyle name="强调文字颜色 2 2 5 2" xfId="215"/>
    <cellStyle name="20% - 强调文字颜色 4 3" xfId="216"/>
    <cellStyle name="_x005f_x000a_mouse.drv=lm 4 2" xfId="217"/>
    <cellStyle name="_x005f_x000a_mouse.drv=lm 4 2 2" xfId="218"/>
    <cellStyle name="20% - 强调文字颜色 4 4" xfId="219"/>
    <cellStyle name="60% - 强调文字颜色 2 2" xfId="220"/>
    <cellStyle name="_x005f_x000a_mouse.drv=lm 4 3" xfId="221"/>
    <cellStyle name="20% - 强调文字颜色 2 2 4 2" xfId="222"/>
    <cellStyle name="40% - 强调文字颜色 3 2 9 2" xfId="223"/>
    <cellStyle name="_x005f_x000a_mouse.drv=lm 4 5" xfId="224"/>
    <cellStyle name="_x005f_x000a_mouse.drv=lm 5" xfId="225"/>
    <cellStyle name="_x005f_x000a_mouse.drv=lm 5 2" xfId="226"/>
    <cellStyle name="60% - 强调文字颜色 3 2 6" xfId="227"/>
    <cellStyle name="20% - 强调文字颜色 5 2 11 2" xfId="228"/>
    <cellStyle name="_x005f_x000a_mouse.drv=lm 6" xfId="229"/>
    <cellStyle name="_x005f_x005f_x005f_x000a_mouse.drv=lm" xfId="230"/>
    <cellStyle name="20% - 强调文字颜色 1 2 13 2" xfId="231"/>
    <cellStyle name="_x005f_x005f_x005f_x000a_mouse.drv=lm 2" xfId="232"/>
    <cellStyle name="_x005f_x005f_x005f_x000a_mouse.drv=lm 3" xfId="233"/>
    <cellStyle name="强调文字颜色 1 2 15" xfId="234"/>
    <cellStyle name="标题 5 13 2" xfId="235"/>
    <cellStyle name="20% - 强调文字颜色 5 2 8 2" xfId="236"/>
    <cellStyle name="_x005f_x005f_x005f_x000a_mouse.drv=lm 4" xfId="237"/>
    <cellStyle name="_x005f_x005f_x005f_x000a_mouse.drv=lm 5" xfId="238"/>
    <cellStyle name="40% - 强调文字颜色 6 2 3" xfId="239"/>
    <cellStyle name="链接单元格 2 12 2" xfId="240"/>
    <cellStyle name="40% - 强调文字颜色 6 2 12" xfId="241"/>
    <cellStyle name="常规 2 2 11" xfId="242"/>
    <cellStyle name="_x005f_x005f_x005f_x005f_x005f_x005f_x005f_x000a_mouse.drv=lm" xfId="243"/>
    <cellStyle name="常规 6 6" xfId="244"/>
    <cellStyle name="40% - 强调文字颜色 6 2 3 2" xfId="245"/>
    <cellStyle name="40% - 强调文字颜色 6 2 12 2" xfId="246"/>
    <cellStyle name="20% - 强调文字颜色 4 2 10" xfId="247"/>
    <cellStyle name="常规 3 10" xfId="248"/>
    <cellStyle name="常规 2 2 11 2" xfId="249"/>
    <cellStyle name="_x005f_x005f_x005f_x005f_x005f_x005f_x005f_x000a_mouse.drv=lm 2" xfId="250"/>
    <cellStyle name="20% - 强调文字颜色 4 2 10 2" xfId="251"/>
    <cellStyle name="常规 3 10 2" xfId="252"/>
    <cellStyle name="_x005f_x005f_x005f_x005f_x005f_x005f_x005f_x000a_mouse.drv=lm 2 2" xfId="253"/>
    <cellStyle name="20% - 强调文字颜色 4 2 11" xfId="254"/>
    <cellStyle name="常规 3 11" xfId="255"/>
    <cellStyle name="常规 2 2 11 3" xfId="256"/>
    <cellStyle name="_x005f_x005f_x005f_x005f_x005f_x005f_x005f_x000a_mouse.drv=lm 3" xfId="257"/>
    <cellStyle name="20% - 强调文字颜色 4 2 12" xfId="258"/>
    <cellStyle name="常规 3 12" xfId="259"/>
    <cellStyle name="_x005f_x005f_x005f_x005f_x005f_x005f_x005f_x000a_mouse.drv=lm 4" xfId="260"/>
    <cellStyle name="强调文字颜色 6 2 15" xfId="261"/>
    <cellStyle name="20% - 强调文字颜色 6 2 8 2" xfId="262"/>
    <cellStyle name="20% - 强调文字颜色 4 2 13" xfId="263"/>
    <cellStyle name="常规 3 13" xfId="264"/>
    <cellStyle name="_x005f_x005f_x005f_x005f_x005f_x005f_x005f_x000a_mouse.drv=lm 5" xfId="265"/>
    <cellStyle name="强调文字颜色 2 2 12" xfId="266"/>
    <cellStyle name="20% - 强调文字颜色 1 2" xfId="267"/>
    <cellStyle name="20% - 强调文字颜色 1 2 10 2" xfId="268"/>
    <cellStyle name="20% - 强调文字颜色 1 2 11 2" xfId="269"/>
    <cellStyle name="20% - 强调文字颜色 1 2 12" xfId="270"/>
    <cellStyle name="20% - 强调文字颜色 1 2 12 2" xfId="271"/>
    <cellStyle name="20% - 强调文字颜色 1 2 13" xfId="272"/>
    <cellStyle name="40% - 强调文字颜色 2 2 13 2" xfId="273"/>
    <cellStyle name="20% - 强调文字颜色 1 2 14" xfId="274"/>
    <cellStyle name="警告文本 2 5" xfId="275"/>
    <cellStyle name="60% - 强调文字颜色 1 2 4 2" xfId="276"/>
    <cellStyle name="20% - 强调文字颜色 1 2 15" xfId="277"/>
    <cellStyle name="强调文字颜色 2 2 12 2" xfId="278"/>
    <cellStyle name="20% - 强调文字颜色 1 2 2" xfId="279"/>
    <cellStyle name="40% - 强调文字颜色 2 2 7" xfId="280"/>
    <cellStyle name="20% - 强调文字颜色 1 2 2 2" xfId="281"/>
    <cellStyle name="40% - 强调文字颜色 2 2 7 2" xfId="282"/>
    <cellStyle name="20% - 强调文字颜色 1 2 3" xfId="283"/>
    <cellStyle name="40% - 强调文字颜色 2 2 8" xfId="284"/>
    <cellStyle name="40% - 强调文字颜色 2 2" xfId="285"/>
    <cellStyle name="20% - 强调文字颜色 1 2 3 2" xfId="286"/>
    <cellStyle name="40% - 强调文字颜色 2 2 8 2" xfId="287"/>
    <cellStyle name="60% - 强调文字颜色 3 2 7" xfId="288"/>
    <cellStyle name="40% - 强调文字颜色 2 2 2" xfId="289"/>
    <cellStyle name="40% - 强调文字颜色 3 2 11 2" xfId="290"/>
    <cellStyle name="20% - 强调文字颜色 1 2 4" xfId="291"/>
    <cellStyle name="40% - 强调文字颜色 2 2 9" xfId="292"/>
    <cellStyle name="20% - 强调文字颜色 1 2 4 2" xfId="293"/>
    <cellStyle name="40% - 强调文字颜色 2 2 9 2" xfId="294"/>
    <cellStyle name="标题 4 2 6 2" xfId="295"/>
    <cellStyle name="20% - 强调文字颜色 1 2 5" xfId="296"/>
    <cellStyle name="20% - 强调文字颜色 1 2 5 2" xfId="297"/>
    <cellStyle name="20% - 强调文字颜色 1 2 6" xfId="298"/>
    <cellStyle name="20% - 强调文字颜色 1 2 6 2" xfId="299"/>
    <cellStyle name="20% - 强调文字颜色 1 2 7" xfId="300"/>
    <cellStyle name="20% - 强调文字颜色 1 2 7 2" xfId="301"/>
    <cellStyle name="20% - 强调文字颜色 5 2 2 2" xfId="302"/>
    <cellStyle name="40% - 强调文字颜色 6 2 7 2" xfId="303"/>
    <cellStyle name="20% - 强调文字颜色 1 2 8" xfId="304"/>
    <cellStyle name="20% - 强调文字颜色 2 2 9" xfId="305"/>
    <cellStyle name="20% - 强调文字颜色 1 2 8 2" xfId="306"/>
    <cellStyle name="20% - 强调文字颜色 1 2 9" xfId="307"/>
    <cellStyle name="20% - 强调文字颜色 1 2 9 2" xfId="308"/>
    <cellStyle name="链接单元格 2 13 2" xfId="309"/>
    <cellStyle name="20% - 强调文字颜色 5 2 12" xfId="310"/>
    <cellStyle name="常规 2 2 5 2" xfId="311"/>
    <cellStyle name="20% - 强调文字颜色 1 2_复件 20140224-2014年红本顺序表(社保基金)" xfId="312"/>
    <cellStyle name="强调文字颜色 2 2 2 2" xfId="313"/>
    <cellStyle name="强调文字颜色 2 2 13" xfId="314"/>
    <cellStyle name="20% - 强调文字颜色 1 3" xfId="315"/>
    <cellStyle name="20% - 强调文字颜色 3 2 7" xfId="316"/>
    <cellStyle name="20% - 强调文字颜色 2 2" xfId="317"/>
    <cellStyle name="常规_051225吉林省基金收支预算简表 2 2 2 2" xfId="318"/>
    <cellStyle name="20% - 强调文字颜色 2 2 10" xfId="319"/>
    <cellStyle name="检查单元格 2 14" xfId="320"/>
    <cellStyle name="20% - 强调文字颜色 2 2 10 2" xfId="321"/>
    <cellStyle name="20% - 强调文字颜色 2 2 11" xfId="322"/>
    <cellStyle name="强调文字颜色 4 2 13 2" xfId="323"/>
    <cellStyle name="20% - 强调文字颜色 2 2 4" xfId="324"/>
    <cellStyle name="40% - 强调文字颜色 3 2 9" xfId="325"/>
    <cellStyle name="20% - 强调文字颜色 3 2_复件 20140224-2014年红本顺序表(社保基金)" xfId="326"/>
    <cellStyle name="20% - 强调文字颜色 2 2 11 2" xfId="327"/>
    <cellStyle name="60% - 强调文字颜色 1 2 6 2" xfId="328"/>
    <cellStyle name="常规 2 2" xfId="329"/>
    <cellStyle name="20% - 强调文字颜色 2 2 12" xfId="330"/>
    <cellStyle name="常规 2 3" xfId="331"/>
    <cellStyle name="20% - 强调文字颜色 2 2 13" xfId="332"/>
    <cellStyle name="常规 2 3 2" xfId="333"/>
    <cellStyle name="20% - 强调文字颜色 2 2 13 2" xfId="334"/>
    <cellStyle name="常规 2 4" xfId="335"/>
    <cellStyle name="20% - 强调文字颜色 2 2 14" xfId="336"/>
    <cellStyle name="20% - 强调文字颜色 2 2 14 2" xfId="337"/>
    <cellStyle name="常规 2 5" xfId="338"/>
    <cellStyle name="20% - 强调文字颜色 2 2 15" xfId="339"/>
    <cellStyle name="20% - 强调文字颜色 2 2 2" xfId="340"/>
    <cellStyle name="40% - 强调文字颜色 3 2 7" xfId="341"/>
    <cellStyle name="20% - 强调文字颜色 3 2 7 2" xfId="342"/>
    <cellStyle name="20% - 强调文字颜色 2 2 3" xfId="343"/>
    <cellStyle name="40% - 强调文字颜色 3 2 8" xfId="344"/>
    <cellStyle name="20% - 强调文字颜色 2 2 5" xfId="345"/>
    <cellStyle name="20% - 强调文字颜色 2 2 5 2" xfId="346"/>
    <cellStyle name="40% - 强调文字颜色 5 2 12 2" xfId="347"/>
    <cellStyle name="60% - 强调文字颜色 2 2 8 2" xfId="348"/>
    <cellStyle name="40% - 强调文字颜色 1 2 3 2" xfId="349"/>
    <cellStyle name="强调文字颜色 1 2 9 2" xfId="350"/>
    <cellStyle name="20% - 强调文字颜色 2 2 6" xfId="351"/>
    <cellStyle name="汇总 2 10" xfId="352"/>
    <cellStyle name="60% - 强调文字颜色 6 2 8" xfId="353"/>
    <cellStyle name="40% - 强调文字颜色 5 2 3" xfId="354"/>
    <cellStyle name="20% - 强调文字颜色 2 2 6 2" xfId="355"/>
    <cellStyle name="20% - 强调文字颜色 2 2 7" xfId="356"/>
    <cellStyle name="20% - 强调文字颜色 2 2 7 2" xfId="357"/>
    <cellStyle name="20% - 强调文字颜色 2 2 8" xfId="358"/>
    <cellStyle name="20% - 强调文字颜色 2 2 8 2" xfId="359"/>
    <cellStyle name="20% - 强调文字颜色 2 2 9 2" xfId="360"/>
    <cellStyle name="20% - 强调文字颜色 3 2 4 2" xfId="361"/>
    <cellStyle name="40% - 强调文字颜色 4 2 9 2" xfId="362"/>
    <cellStyle name="20% - 强调文字颜色 2 2_复件 20140224-2014年红本顺序表(社保基金)" xfId="363"/>
    <cellStyle name="20% - 强调文字颜色 3 2" xfId="364"/>
    <cellStyle name="20% - 强调文字颜色 3 2 10" xfId="365"/>
    <cellStyle name="计算 2 12" xfId="366"/>
    <cellStyle name="60% - 强调文字颜色 2 2 4" xfId="367"/>
    <cellStyle name="20% - 强调文字颜色 3 2 10 2" xfId="368"/>
    <cellStyle name="20% - 强调文字颜色 3 2 11" xfId="369"/>
    <cellStyle name="20% - 强调文字颜色 3 2 11 2" xfId="370"/>
    <cellStyle name="20% - 强调文字颜色 3 2 12" xfId="371"/>
    <cellStyle name="20% - 强调文字颜色 3 2 12 2" xfId="372"/>
    <cellStyle name="20% - 强调文字颜色 3 2 13" xfId="373"/>
    <cellStyle name="40% - 强调文字颜色 6 2 10 2" xfId="374"/>
    <cellStyle name="20% - 强调文字颜色 3 2 13 2" xfId="375"/>
    <cellStyle name="20% - 强调文字颜色 3 2 14" xfId="376"/>
    <cellStyle name="20% - 强调文字颜色 3 2 14 2" xfId="377"/>
    <cellStyle name="20% - 强调文字颜色 6 2 14 2" xfId="378"/>
    <cellStyle name="20% - 强调文字颜色 3 2 15" xfId="379"/>
    <cellStyle name="20% - 强调文字颜色 3 2 2" xfId="380"/>
    <cellStyle name="40% - 强调文字颜色 4 2 7" xfId="381"/>
    <cellStyle name="20% - 强调文字颜色 3 2 2 2" xfId="382"/>
    <cellStyle name="40% - 强调文字颜色 4 2 7 2" xfId="383"/>
    <cellStyle name="20% - 强调文字颜色 3 2 3" xfId="384"/>
    <cellStyle name="40% - 强调文字颜色 4 2 8" xfId="385"/>
    <cellStyle name="20% - 强调文字颜色 3 2 3 2" xfId="386"/>
    <cellStyle name="40% - 强调文字颜色 4 2 8 2" xfId="387"/>
    <cellStyle name="20% - 强调文字颜色 6 2 11" xfId="388"/>
    <cellStyle name="汇总 2 13 2" xfId="389"/>
    <cellStyle name="20% - 强调文字颜色 3 2 4" xfId="390"/>
    <cellStyle name="40% - 强调文字颜色 4 2 9" xfId="391"/>
    <cellStyle name="40% - 强调文字颜色 5 2 6 2" xfId="392"/>
    <cellStyle name="20% - 强调文字颜色 3 2 5" xfId="393"/>
    <cellStyle name="20% - 强调文字颜色 3 2 5 2" xfId="394"/>
    <cellStyle name="20% - 强调文字颜色 4 2 12 2" xfId="395"/>
    <cellStyle name="强调文字颜色 6 2 14 2" xfId="396"/>
    <cellStyle name="20% - 强调文字颜色 3 2 6" xfId="397"/>
    <cellStyle name="20% - 强调文字颜色 3 2 6 2" xfId="398"/>
    <cellStyle name="60% - 强调文字颜色 1 2 7" xfId="399"/>
    <cellStyle name="20% - 强调文字颜色 4 2" xfId="400"/>
    <cellStyle name="强调文字颜色 2 2 11" xfId="401"/>
    <cellStyle name="20% - 强调文字颜色 4 2 11 2" xfId="402"/>
    <cellStyle name="常规 3 2 4" xfId="403"/>
    <cellStyle name="20% - 强调文字颜色 4 2 13 2" xfId="404"/>
    <cellStyle name="60% - 强调文字颜色 1 2 6" xfId="405"/>
    <cellStyle name="20% - 强调文字颜色 4 2 14 2" xfId="406"/>
    <cellStyle name="20% - 强调文字颜色 4 2 15" xfId="407"/>
    <cellStyle name="60% - 强调文字颜色 1 2 7 2" xfId="408"/>
    <cellStyle name="汇总 2 14" xfId="409"/>
    <cellStyle name="20% - 强调文字颜色 4 2 2" xfId="410"/>
    <cellStyle name="40% - 强调文字颜色 5 2 7" xfId="411"/>
    <cellStyle name="汇总 2 14 2" xfId="412"/>
    <cellStyle name="20% - 强调文字颜色 4 2 2 2" xfId="413"/>
    <cellStyle name="40% - 强调文字颜色 5 2 7 2" xfId="414"/>
    <cellStyle name="汇总 2 15" xfId="415"/>
    <cellStyle name="20% - 强调文字颜色 4 2 3" xfId="416"/>
    <cellStyle name="40% - 强调文字颜色 5 2 8" xfId="417"/>
    <cellStyle name="40% - 强调文字颜色 4 2 10" xfId="418"/>
    <cellStyle name="40% - 强调文字颜色 4 2 10 2" xfId="419"/>
    <cellStyle name="60% - 强调文字颜色 1 2 4" xfId="420"/>
    <cellStyle name="20% - 强调文字颜色 4 2 3 2" xfId="421"/>
    <cellStyle name="40% - 强调文字颜色 5 2 8 2" xfId="422"/>
    <cellStyle name="20% - 强调文字颜色 4 2 4" xfId="423"/>
    <cellStyle name="40% - 强调文字颜色 5 2 9" xfId="424"/>
    <cellStyle name="40% - 强调文字颜色 4 2 11" xfId="425"/>
    <cellStyle name="40% - 强调文字颜色 4 2 12" xfId="426"/>
    <cellStyle name="20% - 强调文字颜色 4 2 5" xfId="427"/>
    <cellStyle name="40% - 强调文字颜色 4 2 12 2" xfId="428"/>
    <cellStyle name="20% - 强调文字颜色 4 2 5 2" xfId="429"/>
    <cellStyle name="40% - 强调文字颜色 4 2 13" xfId="430"/>
    <cellStyle name="20% - 强调文字颜色 4 2 6" xfId="431"/>
    <cellStyle name="40% - 强调文字颜色 4 2 13 2" xfId="432"/>
    <cellStyle name="标题 4 2 15" xfId="433"/>
    <cellStyle name="20% - 强调文字颜色 4 2 6 2" xfId="434"/>
    <cellStyle name="40% - 强调文字颜色 4 2 14" xfId="435"/>
    <cellStyle name="20% - 强调文字颜色 4 2 7" xfId="436"/>
    <cellStyle name="40% - 强调文字颜色 4 2 14 2" xfId="437"/>
    <cellStyle name="20% - 强调文字颜色 4 2 7 2" xfId="438"/>
    <cellStyle name="40% - 强调文字颜色 4 2 15" xfId="439"/>
    <cellStyle name="常规 3 8" xfId="440"/>
    <cellStyle name="20% - 强调文字颜色 6 2 13 2" xfId="441"/>
    <cellStyle name="20% - 强调文字颜色 4 2 8" xfId="442"/>
    <cellStyle name="20% - 强调文字颜色 4 2 9" xfId="443"/>
    <cellStyle name="20% - 强调文字颜色 6 2_复件 20140224-2014年红本顺序表(社保基金)" xfId="444"/>
    <cellStyle name="20% - 强调文字颜色 6 2 5 2" xfId="445"/>
    <cellStyle name="20% - 强调文字颜色 4 2 9 2" xfId="446"/>
    <cellStyle name="标题 1 2 13" xfId="447"/>
    <cellStyle name="40% - 强调文字颜色 1 2 6 2" xfId="448"/>
    <cellStyle name="常规 2 2 2 2 2" xfId="449"/>
    <cellStyle name="20% - 强调文字颜色 4 2_复件 20140224-2014年红本顺序表(社保基金)" xfId="450"/>
    <cellStyle name="20% - 强调文字颜色 5 2" xfId="451"/>
    <cellStyle name="标题 2 2 5 2" xfId="452"/>
    <cellStyle name="20% - 强调文字颜色 5 2 11" xfId="453"/>
    <cellStyle name="20% - 强调文字颜色 5 2 12 2" xfId="454"/>
    <cellStyle name="常规 2 2 5 3" xfId="455"/>
    <cellStyle name="40% - 强调文字颜色 1 2 13 2" xfId="456"/>
    <cellStyle name="20% - 强调文字颜色 5 2 13" xfId="457"/>
    <cellStyle name="20% - 强调文字颜色 5 2 13 2" xfId="458"/>
    <cellStyle name="40% - 强调文字颜色 4 2 6 2" xfId="459"/>
    <cellStyle name="20% - 强调文字颜色 5 2 14" xfId="460"/>
    <cellStyle name="20% - 强调文字颜色 5 2 14 2" xfId="461"/>
    <cellStyle name="20% - 强调文字颜色 5 2 15" xfId="462"/>
    <cellStyle name="20% - 强调文字颜色 5 2 2" xfId="463"/>
    <cellStyle name="40% - 强调文字颜色 6 2 7" xfId="464"/>
    <cellStyle name="20% - 强调文字颜色 5 2 3" xfId="465"/>
    <cellStyle name="40% - 强调文字颜色 6 2 8" xfId="466"/>
    <cellStyle name="20% - 强调文字颜色 5 2 4" xfId="467"/>
    <cellStyle name="40% - 强调文字颜色 6 2 9" xfId="468"/>
    <cellStyle name="20% - 强调文字颜色 5 2 4 2" xfId="469"/>
    <cellStyle name="40% - 强调文字颜色 6 2 9 2" xfId="470"/>
    <cellStyle name="20% - 强调文字颜色 6 2 5" xfId="471"/>
    <cellStyle name="标题 5 10" xfId="472"/>
    <cellStyle name="20% - 强调文字颜色 5 2 5" xfId="473"/>
    <cellStyle name="40% - 强调文字颜色 2 2_复件 20140224-2014年红本顺序表(社保基金)" xfId="474"/>
    <cellStyle name="标题 5 11" xfId="475"/>
    <cellStyle name="20% - 强调文字颜色 5 2 6" xfId="476"/>
    <cellStyle name="适中 2 7" xfId="477"/>
    <cellStyle name="60% - 强调文字颜色 1 2 13" xfId="478"/>
    <cellStyle name="标题 5 11 2" xfId="479"/>
    <cellStyle name="60% - 强调文字颜色 4 2 5" xfId="480"/>
    <cellStyle name="20% - 强调文字颜色 5 2 6 2" xfId="481"/>
    <cellStyle name="40% - 强调文字颜色 2 2 6 2" xfId="482"/>
    <cellStyle name="标题 5 12" xfId="483"/>
    <cellStyle name="20% - 强调文字颜色 5 2 7" xfId="484"/>
    <cellStyle name="常规 18" xfId="485"/>
    <cellStyle name="标题 5 12 2" xfId="486"/>
    <cellStyle name="20% - 强调文字颜色 5 2 7 2" xfId="487"/>
    <cellStyle name="标题 5 13" xfId="488"/>
    <cellStyle name="20% - 强调文字颜色 5 2 8" xfId="489"/>
    <cellStyle name="标题 5 14" xfId="490"/>
    <cellStyle name="20% - 强调文字颜色 5 2 9" xfId="491"/>
    <cellStyle name="40% - 强调文字颜色 1 2 10" xfId="492"/>
    <cellStyle name="标题 5 14 2" xfId="493"/>
    <cellStyle name="20% - 强调文字颜色 5 2 9 2" xfId="494"/>
    <cellStyle name="20% - 强调文字颜色 5 2_复件 20140224-2014年红本顺序表(社保基金)" xfId="495"/>
    <cellStyle name="20% - 强调文字颜色 6 2" xfId="496"/>
    <cellStyle name="20% - 强调文字颜色 6 2 10" xfId="497"/>
    <cellStyle name="20% - 强调文字颜色 6 2 10 2" xfId="498"/>
    <cellStyle name="20% - 强调文字颜色 6 2 11 2" xfId="499"/>
    <cellStyle name="输入 2" xfId="500"/>
    <cellStyle name="20% - 强调文字颜色 6 2 12 2" xfId="501"/>
    <cellStyle name="20% - 强调文字颜色 6 2 13" xfId="502"/>
    <cellStyle name="20% - 强调文字颜色 6 2 14" xfId="503"/>
    <cellStyle name="强调文字颜色 1 2 5 2" xfId="504"/>
    <cellStyle name="20% - 强调文字颜色 6 2 15" xfId="505"/>
    <cellStyle name="40% - 强调文字颜色 4 4" xfId="506"/>
    <cellStyle name="20% - 强调文字颜色 6 2 2" xfId="507"/>
    <cellStyle name="20% - 强调文字颜色 6 2 2 2" xfId="508"/>
    <cellStyle name="20% - 强调文字颜色 6 2 3" xfId="509"/>
    <cellStyle name="20% - 强调文字颜色 6 2 3 2" xfId="510"/>
    <cellStyle name="20% - 强调文字颜色 6 2 4" xfId="511"/>
    <cellStyle name="20% - 强调文字颜色 6 2 4 2" xfId="512"/>
    <cellStyle name="20% - 强调文字颜色 6 2 6" xfId="513"/>
    <cellStyle name="20% - 强调文字颜色 6 2 6 2" xfId="514"/>
    <cellStyle name="20% - 强调文字颜色 6 2 7" xfId="515"/>
    <cellStyle name="40% - 强调文字颜色 5 2 13" xfId="516"/>
    <cellStyle name="60% - 强调文字颜色 2 2 9" xfId="517"/>
    <cellStyle name="40% - 强调文字颜色 1 2 4" xfId="518"/>
    <cellStyle name="20% - 强调文字颜色 6 2 7 2" xfId="519"/>
    <cellStyle name="20% - 强调文字颜色 6 2 8" xfId="520"/>
    <cellStyle name="适中 2 7 2" xfId="521"/>
    <cellStyle name="60% - 强调文字颜色 1 2 13 2" xfId="522"/>
    <cellStyle name="强调文字颜色 3 2 6 2" xfId="523"/>
    <cellStyle name="20% - 强调文字颜色 6 2 9" xfId="524"/>
    <cellStyle name="40% - 强调文字颜色 6 2 10" xfId="525"/>
    <cellStyle name="20% - 强调文字颜色 6 2 9 2" xfId="526"/>
    <cellStyle name="标题 2 2 14 2" xfId="527"/>
    <cellStyle name="40% - 强调文字颜色 1 2" xfId="528"/>
    <cellStyle name="40% - 强调文字颜色 1 2 7" xfId="529"/>
    <cellStyle name="常规 2 2 2 3" xfId="530"/>
    <cellStyle name="40% - 强调文字颜色 1 2 10 2" xfId="531"/>
    <cellStyle name="标题 1 2 4 2" xfId="532"/>
    <cellStyle name="40% - 强调文字颜色 1 2 11" xfId="533"/>
    <cellStyle name="常规 2 2 3 3" xfId="534"/>
    <cellStyle name="40% - 强调文字颜色 1 2 11 2" xfId="535"/>
    <cellStyle name="常规 2 2 6 3" xfId="536"/>
    <cellStyle name="40% - 强调文字颜色 1 2 14 2" xfId="537"/>
    <cellStyle name="40% - 强调文字颜色 5 2 11" xfId="538"/>
    <cellStyle name="计算 2 15" xfId="539"/>
    <cellStyle name="60% - 强调文字颜色 2 2 7" xfId="540"/>
    <cellStyle name="40% - 强调文字颜色 1 2 2" xfId="541"/>
    <cellStyle name="40% - 强调文字颜色 5 2 11 2" xfId="542"/>
    <cellStyle name="60% - 强调文字颜色 2 2 7 2" xfId="543"/>
    <cellStyle name="40% - 强调文字颜色 1 2 2 2" xfId="544"/>
    <cellStyle name="40% - 强调文字颜色 5 2 12" xfId="545"/>
    <cellStyle name="60% - 强调文字颜色 2 2 8" xfId="546"/>
    <cellStyle name="40% - 强调文字颜色 1 2 3" xfId="547"/>
    <cellStyle name="40% - 强调文字颜色 5 2 14" xfId="548"/>
    <cellStyle name="40% - 强调文字颜色 1 2 5" xfId="549"/>
    <cellStyle name="40% - 强调文字颜色 5 2 14 2" xfId="550"/>
    <cellStyle name="40% - 强调文字颜色 1 2 5 2" xfId="551"/>
    <cellStyle name="40% - 强调文字颜色 5 2 15" xfId="552"/>
    <cellStyle name="40% - 强调文字颜色 1 2 6" xfId="553"/>
    <cellStyle name="标题 3 2 7" xfId="554"/>
    <cellStyle name="40% - 强调文字颜色 1 2 7 2" xfId="555"/>
    <cellStyle name="40% - 强调文字颜色 1 2 8 2" xfId="556"/>
    <cellStyle name="Currency [0] 2" xfId="557"/>
    <cellStyle name="60% - 强调文字颜色 4 2 15" xfId="558"/>
    <cellStyle name="40% - 强调文字颜色 1 2 9 2" xfId="559"/>
    <cellStyle name="40% - 强调文字颜色 1 2_复件 20140224-2014年红本顺序表(社保基金)" xfId="560"/>
    <cellStyle name="40% - 强调文字颜色 3 2 10 2" xfId="561"/>
    <cellStyle name="常规 9 2" xfId="562"/>
    <cellStyle name="40% - 强调文字颜色 1 3" xfId="563"/>
    <cellStyle name="常规 9 3" xfId="564"/>
    <cellStyle name="40% - 强调文字颜色 1 4" xfId="565"/>
    <cellStyle name="40% - 强调文字颜色 2 2 10 2" xfId="566"/>
    <cellStyle name="40% - 强调文字颜色 2 2 11 2" xfId="567"/>
    <cellStyle name="40% - 强调文字颜色 2 2 14" xfId="568"/>
    <cellStyle name="输出 2 9" xfId="569"/>
    <cellStyle name="40% - 强调文字颜色 2 2 12 2" xfId="570"/>
    <cellStyle name="40% - 强调文字颜色 3 2 11" xfId="571"/>
    <cellStyle name="40% - 强调文字颜色 2 2 14 2" xfId="572"/>
    <cellStyle name="60% - 强调文字颜色 1 2 3 2" xfId="573"/>
    <cellStyle name="40% - 强调文字颜色 2 2 15" xfId="574"/>
    <cellStyle name="60% - 强调文字颜色 3 2 7 2" xfId="575"/>
    <cellStyle name="40% - 强调文字颜色 2 2 2 2" xfId="576"/>
    <cellStyle name="60% - 强调文字颜色 3 2 8" xfId="577"/>
    <cellStyle name="40% - 强调文字颜色 2 2 3" xfId="578"/>
    <cellStyle name="60% - 强调文字颜色 3 2 8 2" xfId="579"/>
    <cellStyle name="40% - 强调文字颜色 2 2 3 2" xfId="580"/>
    <cellStyle name="60% - 强调文字颜色 3 2 9" xfId="581"/>
    <cellStyle name="40% - 强调文字颜色 2 2 4" xfId="582"/>
    <cellStyle name="60% - 强调文字颜色 3 2 9 2" xfId="583"/>
    <cellStyle name="40% - 强调文字颜色 2 2 4 2" xfId="584"/>
    <cellStyle name="40% - 强调文字颜色 2 2 5" xfId="585"/>
    <cellStyle name="40% - 强调文字颜色 2 2 5 2" xfId="586"/>
    <cellStyle name="40% - 强调文字颜色 2 2 6" xfId="587"/>
    <cellStyle name="40% - 强调文字颜色 3 2" xfId="588"/>
    <cellStyle name="40% - 强调文字颜色 3 2 10" xfId="589"/>
    <cellStyle name="60% - 强调文字颜色 1 2 5 2" xfId="590"/>
    <cellStyle name="40% - 强调文字颜色 3 2 12" xfId="591"/>
    <cellStyle name="40% - 强调文字颜色 3 3" xfId="592"/>
    <cellStyle name="40% - 强调文字颜色 3 2 12 2" xfId="593"/>
    <cellStyle name="40% - 强调文字颜色 3 2 13" xfId="594"/>
    <cellStyle name="40% - 强调文字颜色 4 3" xfId="595"/>
    <cellStyle name="40% - 强调文字颜色 3 2 13 2" xfId="596"/>
    <cellStyle name="40% - 强调文字颜色 3 2 14" xfId="597"/>
    <cellStyle name="40% - 强调文字颜色 3 2 14 2" xfId="598"/>
    <cellStyle name="40% - 强调文字颜色 3 2 15" xfId="599"/>
    <cellStyle name="适中 2 9" xfId="600"/>
    <cellStyle name="60% - 强调文字颜色 1 2 15" xfId="601"/>
    <cellStyle name="60% - 强调文字颜色 4 2 7" xfId="602"/>
    <cellStyle name="40% - 强调文字颜色 3 2 2" xfId="603"/>
    <cellStyle name="60% - 强调文字颜色 4 2 9" xfId="604"/>
    <cellStyle name="40% - 强调文字颜色 3 2 4" xfId="605"/>
    <cellStyle name="60% - 强调文字颜色 4 2 7 2" xfId="606"/>
    <cellStyle name="40% - 强调文字颜色 3 2 2 2" xfId="607"/>
    <cellStyle name="60% - 强调文字颜色 4 2 8" xfId="608"/>
    <cellStyle name="40% - 强调文字颜色 3 2 3" xfId="609"/>
    <cellStyle name="60% - 强调文字颜色 4 2 8 2" xfId="610"/>
    <cellStyle name="40% - 强调文字颜色 3 2 3 2" xfId="611"/>
    <cellStyle name="40% - 强调文字颜色 3 2 5" xfId="612"/>
    <cellStyle name="40% - 强调文字颜色 3 2 6" xfId="613"/>
    <cellStyle name="40% - 强调文字颜色 3 2_复件 20140224-2014年红本顺序表(社保基金)" xfId="614"/>
    <cellStyle name="60% - 强调文字颜色 5 2 7" xfId="615"/>
    <cellStyle name="40% - 强调文字颜色 4 2 2" xfId="616"/>
    <cellStyle name="60% - 强调文字颜色 5 2 7 2" xfId="617"/>
    <cellStyle name="40% - 强调文字颜色 4 2 2 2" xfId="618"/>
    <cellStyle name="60% - 强调文字颜色 5 2 8" xfId="619"/>
    <cellStyle name="40% - 强调文字颜色 4 2 3" xfId="620"/>
    <cellStyle name="60% - 强调文字颜色 5 2 9" xfId="621"/>
    <cellStyle name="40% - 强调文字颜色 4 2 4" xfId="622"/>
    <cellStyle name="60% - 强调文字颜色 5 2 9 2" xfId="623"/>
    <cellStyle name="40% - 强调文字颜色 4 2 4 2" xfId="624"/>
    <cellStyle name="输入 2 11 2" xfId="625"/>
    <cellStyle name="40% - 强调文字颜色 4 2 5" xfId="626"/>
    <cellStyle name="汇总 2 6 2" xfId="627"/>
    <cellStyle name="40% - 强调文字颜色 6 2 5" xfId="628"/>
    <cellStyle name="40% - 强调文字颜色 6 2 14" xfId="629"/>
    <cellStyle name="40% - 强调文字颜色 4 2 5 2" xfId="630"/>
    <cellStyle name="40% - 强调文字颜色 4 2 6" xfId="631"/>
    <cellStyle name="40% - 强调文字颜色 4 2_复件 20140224-2014年红本顺序表(社保基金)" xfId="632"/>
    <cellStyle name="好 2 3" xfId="633"/>
    <cellStyle name="40% - 强调文字颜色 5 2" xfId="634"/>
    <cellStyle name="输出 2 13" xfId="635"/>
    <cellStyle name="常规 5 6" xfId="636"/>
    <cellStyle name="40% - 强调文字颜色 6 2 2 2" xfId="637"/>
    <cellStyle name="计算 2 14" xfId="638"/>
    <cellStyle name="60% - 强调文字颜色 2 2 6" xfId="639"/>
    <cellStyle name="40% - 强调文字颜色 6 2 11 2" xfId="640"/>
    <cellStyle name="40% - 强调文字颜色 5 2 10" xfId="641"/>
    <cellStyle name="40% - 强调文字颜色 5 2 10 2" xfId="642"/>
    <cellStyle name="好 2 3 2" xfId="643"/>
    <cellStyle name="60% - 强调文字颜色 6 2 7" xfId="644"/>
    <cellStyle name="40% - 强调文字颜色 5 2 2" xfId="645"/>
    <cellStyle name="60% - 强调文字颜色 6 2 7 2" xfId="646"/>
    <cellStyle name="40% - 强调文字颜色 5 2 2 2" xfId="647"/>
    <cellStyle name="汇总 2 10 2" xfId="648"/>
    <cellStyle name="60% - 强调文字颜色 6 2 8 2" xfId="649"/>
    <cellStyle name="40% - 强调文字颜色 5 2 3 2" xfId="650"/>
    <cellStyle name="汇总 2 12 2" xfId="651"/>
    <cellStyle name="40% - 强调文字颜色 5 2 5 2" xfId="652"/>
    <cellStyle name="40% - 强调文字颜色 5 2_复件 20140224-2014年红本顺序表(社保基金)" xfId="653"/>
    <cellStyle name="40% - 强调文字颜色 6 2" xfId="654"/>
    <cellStyle name="40% - 强调文字颜色 6 2 2" xfId="655"/>
    <cellStyle name="标题 2 2 4 2" xfId="656"/>
    <cellStyle name="40% - 强调文字颜色 6 2 11" xfId="657"/>
    <cellStyle name="常规 7 6" xfId="658"/>
    <cellStyle name="40% - 强调文字颜色 6 2 4 2" xfId="659"/>
    <cellStyle name="40% - 强调文字颜色 6 2 13 2" xfId="660"/>
    <cellStyle name="40% - 强调文字颜色 6 2 5 2" xfId="661"/>
    <cellStyle name="40% - 强调文字颜色 6 2 14 2" xfId="662"/>
    <cellStyle name="警告文本 2 6 2" xfId="663"/>
    <cellStyle name="40% - 强调文字颜色 6 2 6" xfId="664"/>
    <cellStyle name="40% - 强调文字颜色 6 2 15" xfId="665"/>
    <cellStyle name="40% - 强调文字颜色 6 2 6 2" xfId="666"/>
    <cellStyle name="40% - 强调文字颜色 6 2_复件 20140224-2014年红本顺序表(社保基金)" xfId="667"/>
    <cellStyle name="40% - 强调文字颜色 6 3" xfId="668"/>
    <cellStyle name="适中 2 4" xfId="669"/>
    <cellStyle name="60% - 强调文字颜色 1 2 10" xfId="670"/>
    <cellStyle name="60% - 强调文字颜色 4 2 2" xfId="671"/>
    <cellStyle name="40% - 强调文字颜色 6 4" xfId="672"/>
    <cellStyle name="适中 2 5 2" xfId="673"/>
    <cellStyle name="60% - 强调文字颜色 1 2 11 2" xfId="674"/>
    <cellStyle name="适中 2 6" xfId="675"/>
    <cellStyle name="60% - 强调文字颜色 1 2 12" xfId="676"/>
    <cellStyle name="适中 2 8" xfId="677"/>
    <cellStyle name="60% - 强调文字颜色 1 2 14" xfId="678"/>
    <cellStyle name="适中 2 8 2" xfId="679"/>
    <cellStyle name="60% - 强调文字颜色 1 2 14 2" xfId="680"/>
    <cellStyle name="60% - 强调文字颜色 1 2 2" xfId="681"/>
    <cellStyle name="60% - 强调文字颜色 1 2 2 2" xfId="682"/>
    <cellStyle name="60% - 强调文字颜色 1 2 3" xfId="683"/>
    <cellStyle name="60% - 强调文字颜色 1 2 5" xfId="684"/>
    <cellStyle name="60% - 强调文字颜色 1 2 8" xfId="685"/>
    <cellStyle name="强调文字颜色 5 2 11" xfId="686"/>
    <cellStyle name="60% - 强调文字颜色 1 2 8 2" xfId="687"/>
    <cellStyle name="60% - 强调文字颜色 1 2 9" xfId="688"/>
    <cellStyle name="60% - 强调文字颜色 2 2 10" xfId="689"/>
    <cellStyle name="60% - 强调文字颜色 2 2 10 2" xfId="690"/>
    <cellStyle name="标题 1 2 3 2" xfId="691"/>
    <cellStyle name="60% - 强调文字颜色 2 2 11" xfId="692"/>
    <cellStyle name="60% - 强调文字颜色 2 2 11 2" xfId="693"/>
    <cellStyle name="计算 2 4 2" xfId="694"/>
    <cellStyle name="60% - 强调文字颜色 2 2 12" xfId="695"/>
    <cellStyle name="60% - 强调文字颜色 2 2 12 2" xfId="696"/>
    <cellStyle name="60% - 强调文字颜色 2 2 13" xfId="697"/>
    <cellStyle name="60% - 强调文字颜色 2 2 13 2" xfId="698"/>
    <cellStyle name="60% - 强调文字颜色 2 2 14" xfId="699"/>
    <cellStyle name="60% - 强调文字颜色 2 2 14 2" xfId="700"/>
    <cellStyle name="60% - 强调文字颜色 2 2 15" xfId="701"/>
    <cellStyle name="计算 2 10" xfId="702"/>
    <cellStyle name="60% - 强调文字颜色 2 2 2" xfId="703"/>
    <cellStyle name="计算 2 10 2" xfId="704"/>
    <cellStyle name="60% - 强调文字颜色 2 2 2 2" xfId="705"/>
    <cellStyle name="计算 2 11" xfId="706"/>
    <cellStyle name="60% - 强调文字颜色 2 2 3" xfId="707"/>
    <cellStyle name="计算 2 11 2" xfId="708"/>
    <cellStyle name="60% - 强调文字颜色 3 2 4" xfId="709"/>
    <cellStyle name="60% - 强调文字颜色 2 2 3 2" xfId="710"/>
    <cellStyle name="计算 2 12 2" xfId="711"/>
    <cellStyle name="60% - 强调文字颜色 2 2 4 2" xfId="712"/>
    <cellStyle name="计算 2 13" xfId="713"/>
    <cellStyle name="60% - 强调文字颜色 2 2 5" xfId="714"/>
    <cellStyle name="计算 2 13 2" xfId="715"/>
    <cellStyle name="60% - 强调文字颜色 2 2 5 2" xfId="716"/>
    <cellStyle name="计算 2 14 2" xfId="717"/>
    <cellStyle name="60% - 强调文字颜色 2 2 6 2" xfId="718"/>
    <cellStyle name="60% - 强调文字颜色 3 2 10" xfId="719"/>
    <cellStyle name="60% - 强调文字颜色 3 2 10 2" xfId="720"/>
    <cellStyle name="60% - 强调文字颜色 3 2 11" xfId="721"/>
    <cellStyle name="60% - 强调文字颜色 3 2 11 2" xfId="722"/>
    <cellStyle name="60% - 强调文字颜色 3 2 12" xfId="723"/>
    <cellStyle name="60% - 强调文字颜色 3 2 12 2" xfId="724"/>
    <cellStyle name="60% - 强调文字颜色 3 2 13" xfId="725"/>
    <cellStyle name="60% - 强调文字颜色 3 2 13 2" xfId="726"/>
    <cellStyle name="60% - 强调文字颜色 3 2 14" xfId="727"/>
    <cellStyle name="输入 2 12" xfId="728"/>
    <cellStyle name="60% - 强调文字颜色 3 2 14 2" xfId="729"/>
    <cellStyle name="60% - 强调文字颜色 3 2 15" xfId="730"/>
    <cellStyle name="60% - 强调文字颜色 3 2 2" xfId="731"/>
    <cellStyle name="60% - 强调文字颜色 3 2 2 2" xfId="732"/>
    <cellStyle name="60% - 强调文字颜色 3 2 3" xfId="733"/>
    <cellStyle name="60% - 强调文字颜色 3 2 3 2" xfId="734"/>
    <cellStyle name="60% - 强调文字颜色 3 2 4 2" xfId="735"/>
    <cellStyle name="60% - 强调文字颜色 3 2 5" xfId="736"/>
    <cellStyle name="60% - 强调文字颜色 3 2 5 2" xfId="737"/>
    <cellStyle name="60% - 强调文字颜色 3 2 6 2" xfId="738"/>
    <cellStyle name="60% - 强调文字颜色 3 3" xfId="739"/>
    <cellStyle name="60% - 强调文字颜色 4 2" xfId="740"/>
    <cellStyle name="60% - 强调文字颜色 4 2 10" xfId="741"/>
    <cellStyle name="60% - 强调文字颜色 4 2 10 2" xfId="742"/>
    <cellStyle name="60% - 强调文字颜色 4 2 11" xfId="743"/>
    <cellStyle name="60% - 强调文字颜色 4 2 12" xfId="744"/>
    <cellStyle name="60% - 强调文字颜色 4 2 12 2" xfId="745"/>
    <cellStyle name="60% - 强调文字颜色 4 2 13" xfId="746"/>
    <cellStyle name="60% - 强调文字颜色 4 2 13 2" xfId="747"/>
    <cellStyle name="60% - 强调文字颜色 4 2 14" xfId="748"/>
    <cellStyle name="60% - 强调文字颜色 4 2 14 2" xfId="749"/>
    <cellStyle name="60% - 强调文字颜色 4 2 2 2" xfId="750"/>
    <cellStyle name="60% - 强调文字颜色 4 2 3" xfId="751"/>
    <cellStyle name="60% - 强调文字颜色 4 2 3 2" xfId="752"/>
    <cellStyle name="60% - 强调文字颜色 4 2 4" xfId="753"/>
    <cellStyle name="60% - 强调文字颜色 4 2 4 2" xfId="754"/>
    <cellStyle name="60% - 强调文字颜色 4 2 5 2" xfId="755"/>
    <cellStyle name="60% - 强调文字颜色 4 2 6" xfId="756"/>
    <cellStyle name="60% - 强调文字颜色 4 2 6 2" xfId="757"/>
    <cellStyle name="60% - 强调文字颜色 4 3" xfId="758"/>
    <cellStyle name="60% - 强调文字颜色 5 2" xfId="759"/>
    <cellStyle name="60% - 强调文字颜色 5 2 10" xfId="760"/>
    <cellStyle name="60% - 强调文字颜色 5 2 10 2" xfId="761"/>
    <cellStyle name="60% - 强调文字颜色 5 2 11" xfId="762"/>
    <cellStyle name="60% - 强调文字颜色 5 2 11 2" xfId="763"/>
    <cellStyle name="60% - 强调文字颜色 5 2 12" xfId="764"/>
    <cellStyle name="60% - 强调文字颜色 5 2 12 2" xfId="765"/>
    <cellStyle name="60% - 强调文字颜色 5 2 13" xfId="766"/>
    <cellStyle name="60% - 强调文字颜色 5 2 13 2" xfId="767"/>
    <cellStyle name="60% - 强调文字颜色 5 2 14" xfId="768"/>
    <cellStyle name="60% - 强调文字颜色 5 2 14 2" xfId="769"/>
    <cellStyle name="60% - 强调文字颜色 5 2 15" xfId="770"/>
    <cellStyle name="60% - 强调文字颜色 5 2 2" xfId="771"/>
    <cellStyle name="60% - 强调文字颜色 5 2 2 2" xfId="772"/>
    <cellStyle name="60% - 强调文字颜色 5 2 3" xfId="773"/>
    <cellStyle name="60% - 强调文字颜色 5 2 3 2" xfId="774"/>
    <cellStyle name="60% - 强调文字颜色 5 2 4" xfId="775"/>
    <cellStyle name="60% - 强调文字颜色 5 2 4 2" xfId="776"/>
    <cellStyle name="解释性文本 2 2 2" xfId="777"/>
    <cellStyle name="60% - 强调文字颜色 5 2 5" xfId="778"/>
    <cellStyle name="60% - 强调文字颜色 5 2 5 2" xfId="779"/>
    <cellStyle name="60% - 强调文字颜色 5 2 6" xfId="780"/>
    <cellStyle name="60% - 强调文字颜色 5 2 6 2" xfId="781"/>
    <cellStyle name="60% - 强调文字颜色 5 3" xfId="782"/>
    <cellStyle name="60% - 强调文字颜色 6 2" xfId="783"/>
    <cellStyle name="60% - 强调文字颜色 6 2 10" xfId="784"/>
    <cellStyle name="60% - 强调文字颜色 6 2 10 2" xfId="785"/>
    <cellStyle name="60% - 强调文字颜色 6 2 11" xfId="786"/>
    <cellStyle name="60% - 强调文字颜色 6 2 11 2" xfId="787"/>
    <cellStyle name="60% - 强调文字颜色 6 2 12" xfId="788"/>
    <cellStyle name="60% - 强调文字颜色 6 2 12 2" xfId="789"/>
    <cellStyle name="60% - 强调文字颜色 6 2 13" xfId="790"/>
    <cellStyle name="60% - 强调文字颜色 6 2 14" xfId="791"/>
    <cellStyle name="60% - 强调文字颜色 6 2 14 2" xfId="792"/>
    <cellStyle name="60% - 强调文字颜色 6 2 15" xfId="793"/>
    <cellStyle name="60% - 强调文字颜色 6 2 2" xfId="794"/>
    <cellStyle name="60% - 强调文字颜色 6 2 2 2" xfId="795"/>
    <cellStyle name="60% - 强调文字颜色 6 2 3" xfId="796"/>
    <cellStyle name="警告文本 2 10" xfId="797"/>
    <cellStyle name="60% - 强调文字颜色 6 2 3 2" xfId="798"/>
    <cellStyle name="60% - 强调文字颜色 6 2 4" xfId="799"/>
    <cellStyle name="60% - 强调文字颜色 6 2 4 2" xfId="800"/>
    <cellStyle name="60% - 强调文字颜色 6 2 5" xfId="801"/>
    <cellStyle name="60% - 强调文字颜色 6 2 5 2" xfId="802"/>
    <cellStyle name="60% - 强调文字颜色 6 2 6" xfId="803"/>
    <cellStyle name="强调文字颜色 3 2 3" xfId="804"/>
    <cellStyle name="60% - 强调文字颜色 6 2 6 2" xfId="805"/>
    <cellStyle name="60% - 强调文字颜色 6 3" xfId="806"/>
    <cellStyle name="常规 3 6" xfId="807"/>
    <cellStyle name="Comma [0]" xfId="808"/>
    <cellStyle name="常规 3 6 2" xfId="809"/>
    <cellStyle name="Comma [0] 2" xfId="810"/>
    <cellStyle name="Comma_laroux" xfId="811"/>
    <cellStyle name="Currency_laroux" xfId="812"/>
    <cellStyle name="no dec" xfId="813"/>
    <cellStyle name="no dec 2" xfId="814"/>
    <cellStyle name="Normal_APR" xfId="815"/>
    <cellStyle name="百分比 2" xfId="816"/>
    <cellStyle name="百分比 2 2" xfId="817"/>
    <cellStyle name="标题 1 2" xfId="818"/>
    <cellStyle name="标题 1 2 10" xfId="819"/>
    <cellStyle name="标题 1 2 10 2" xfId="820"/>
    <cellStyle name="标题 1 2 11" xfId="821"/>
    <cellStyle name="标题 1 2 11 2" xfId="822"/>
    <cellStyle name="标题 1 2 12" xfId="823"/>
    <cellStyle name="标题 1 2 12 2" xfId="824"/>
    <cellStyle name="标题 1 2 13 2" xfId="825"/>
    <cellStyle name="标题 1 2 14" xfId="826"/>
    <cellStyle name="标题 1 2 14 2" xfId="827"/>
    <cellStyle name="标题 3 2" xfId="828"/>
    <cellStyle name="标题 1 2 15" xfId="829"/>
    <cellStyle name="标题 1 2 2" xfId="830"/>
    <cellStyle name="标题 1 2 2 2" xfId="831"/>
    <cellStyle name="标题 1 2 3" xfId="832"/>
    <cellStyle name="标题 1 2 4" xfId="833"/>
    <cellStyle name="标题 1 2 5" xfId="834"/>
    <cellStyle name="标题 1 2 5 2" xfId="835"/>
    <cellStyle name="标题 1 2 6" xfId="836"/>
    <cellStyle name="输出 2 3" xfId="837"/>
    <cellStyle name="标题 1 2 6 2" xfId="838"/>
    <cellStyle name="标题 1 2 7" xfId="839"/>
    <cellStyle name="标题 1 2 7 2" xfId="840"/>
    <cellStyle name="标题 1 2 8" xfId="841"/>
    <cellStyle name="常规 4" xfId="842"/>
    <cellStyle name="标题 1 2 8 2" xfId="843"/>
    <cellStyle name="标题 1 2 9" xfId="844"/>
    <cellStyle name="标题 1 2 9 2" xfId="845"/>
    <cellStyle name="标题 1 3" xfId="846"/>
    <cellStyle name="标题 2 2" xfId="847"/>
    <cellStyle name="标题 2 2 10" xfId="848"/>
    <cellStyle name="标题 2 2 10 2" xfId="849"/>
    <cellStyle name="标题 2 2 11" xfId="850"/>
    <cellStyle name="标题 2 2 11 2" xfId="851"/>
    <cellStyle name="标题 2 2 12" xfId="852"/>
    <cellStyle name="标题 2 2 12 2" xfId="853"/>
    <cellStyle name="标题 2 2 13" xfId="854"/>
    <cellStyle name="标题 2 2 13 2" xfId="855"/>
    <cellStyle name="标题 2 2 2" xfId="856"/>
    <cellStyle name="标题 2 2 2 2" xfId="857"/>
    <cellStyle name="标题 2 2 3" xfId="858"/>
    <cellStyle name="标题 2 2 3 2" xfId="859"/>
    <cellStyle name="标题 2 2 4" xfId="860"/>
    <cellStyle name="标题 2 2 5" xfId="861"/>
    <cellStyle name="标题 2 2 6" xfId="862"/>
    <cellStyle name="标题 2 2 6 2" xfId="863"/>
    <cellStyle name="标题 2 2 7" xfId="864"/>
    <cellStyle name="标题 2 2 7 2" xfId="865"/>
    <cellStyle name="标题 2 2 8" xfId="866"/>
    <cellStyle name="标题 2 2 8 2" xfId="867"/>
    <cellStyle name="标题 2 2 9" xfId="868"/>
    <cellStyle name="标题 2 2 9 2" xfId="869"/>
    <cellStyle name="标题 2 3" xfId="870"/>
    <cellStyle name="标题 3 2 10" xfId="871"/>
    <cellStyle name="标题 3 2 10 2" xfId="872"/>
    <cellStyle name="标题 3 2 11" xfId="873"/>
    <cellStyle name="标题 3 2 11 2" xfId="874"/>
    <cellStyle name="标题 3 2 12" xfId="875"/>
    <cellStyle name="标题 3 2 12 2" xfId="876"/>
    <cellStyle name="标题 3 2 13" xfId="877"/>
    <cellStyle name="适中 2 10" xfId="878"/>
    <cellStyle name="标题 3 2 13 2" xfId="879"/>
    <cellStyle name="标题 3 2 14" xfId="880"/>
    <cellStyle name="标题 3 2 14 2" xfId="881"/>
    <cellStyle name="强调文字颜色 4 2 5 2" xfId="882"/>
    <cellStyle name="标题 3 2 15" xfId="883"/>
    <cellStyle name="标题 3 2 2" xfId="884"/>
    <cellStyle name="标题 3 2 2 2" xfId="885"/>
    <cellStyle name="标题 3 2 3" xfId="886"/>
    <cellStyle name="标题 3 2 3 2" xfId="887"/>
    <cellStyle name="标题 3 2 4" xfId="888"/>
    <cellStyle name="标题 3 2 4 2" xfId="889"/>
    <cellStyle name="标题 3 2 5" xfId="890"/>
    <cellStyle name="标题 3 2 5 2" xfId="891"/>
    <cellStyle name="标题 3 2 6" xfId="892"/>
    <cellStyle name="标题 3 2 6 2" xfId="893"/>
    <cellStyle name="标题 3 2 7 2" xfId="894"/>
    <cellStyle name="千位分隔 2" xfId="895"/>
    <cellStyle name="标题 3 2 8" xfId="896"/>
    <cellStyle name="标题 3 2 8 2" xfId="897"/>
    <cellStyle name="标题 4 2" xfId="898"/>
    <cellStyle name="标题 3 2 9" xfId="899"/>
    <cellStyle name="标题 4 2 2" xfId="900"/>
    <cellStyle name="标题 3 2 9 2" xfId="901"/>
    <cellStyle name="标题 3 3" xfId="902"/>
    <cellStyle name="标题 4 2 10" xfId="903"/>
    <cellStyle name="标题 4 2 10 2" xfId="904"/>
    <cellStyle name="标题 4 2 11" xfId="905"/>
    <cellStyle name="标题 4 2 11 2" xfId="906"/>
    <cellStyle name="标题 4 2 12" xfId="907"/>
    <cellStyle name="标题 4 2 12 2" xfId="908"/>
    <cellStyle name="标题 4 2 13" xfId="909"/>
    <cellStyle name="标题 4 2 13 2" xfId="910"/>
    <cellStyle name="标题 4 2 14" xfId="911"/>
    <cellStyle name="标题 4 2 14 2" xfId="912"/>
    <cellStyle name="标题 4 2 2 2" xfId="913"/>
    <cellStyle name="标题 4 2 3" xfId="914"/>
    <cellStyle name="标题 4 2 3 2" xfId="915"/>
    <cellStyle name="标题 4 2 4" xfId="916"/>
    <cellStyle name="标题 4 2 4 2" xfId="917"/>
    <cellStyle name="标题 4 2 5" xfId="918"/>
    <cellStyle name="标题 4 2 5 2" xfId="919"/>
    <cellStyle name="标题 4 2 6" xfId="920"/>
    <cellStyle name="标题 4 2 7" xfId="921"/>
    <cellStyle name="标题 4 2 7 2" xfId="922"/>
    <cellStyle name="标题 4 2 8" xfId="923"/>
    <cellStyle name="标题 4 2 8 2" xfId="924"/>
    <cellStyle name="标题 4 2 9" xfId="925"/>
    <cellStyle name="标题 4 2 9 2" xfId="926"/>
    <cellStyle name="标题 4 3" xfId="927"/>
    <cellStyle name="标题 5" xfId="928"/>
    <cellStyle name="好 2 10 2" xfId="929"/>
    <cellStyle name="标题 5 15" xfId="930"/>
    <cellStyle name="标题 5 2" xfId="931"/>
    <cellStyle name="标题 5 2 2" xfId="932"/>
    <cellStyle name="标题 5 3" xfId="933"/>
    <cellStyle name="标题 5 4" xfId="934"/>
    <cellStyle name="标题 5 4 2" xfId="935"/>
    <cellStyle name="标题 5 5" xfId="936"/>
    <cellStyle name="标题 5 5 2" xfId="937"/>
    <cellStyle name="标题 5 6" xfId="938"/>
    <cellStyle name="标题 5 6 2" xfId="939"/>
    <cellStyle name="标题 5 7" xfId="940"/>
    <cellStyle name="标题 5 7 2" xfId="941"/>
    <cellStyle name="标题 5 8" xfId="942"/>
    <cellStyle name="标题 5 8 2" xfId="943"/>
    <cellStyle name="强调文字颜色 3 2 10 2" xfId="944"/>
    <cellStyle name="标题 5 9" xfId="945"/>
    <cellStyle name="标题 5 9 2" xfId="946"/>
    <cellStyle name="标题 6" xfId="947"/>
    <cellStyle name="差 2" xfId="948"/>
    <cellStyle name="差 2 10" xfId="949"/>
    <cellStyle name="差 2 10 2" xfId="950"/>
    <cellStyle name="差 2 11" xfId="951"/>
    <cellStyle name="差 2 11 2" xfId="952"/>
    <cellStyle name="差 2 12" xfId="953"/>
    <cellStyle name="差 2 12 2" xfId="954"/>
    <cellStyle name="差 2 13" xfId="955"/>
    <cellStyle name="差 2 13 2" xfId="956"/>
    <cellStyle name="差 2 14" xfId="957"/>
    <cellStyle name="差 2 14 2" xfId="958"/>
    <cellStyle name="注释 2 4 2" xfId="959"/>
    <cellStyle name="好 2 9 2" xfId="960"/>
    <cellStyle name="差 2 15" xfId="961"/>
    <cellStyle name="差 2 2" xfId="962"/>
    <cellStyle name="差 2 2 2" xfId="963"/>
    <cellStyle name="差 2 3" xfId="964"/>
    <cellStyle name="差 2 4" xfId="965"/>
    <cellStyle name="差 2 4 2" xfId="966"/>
    <cellStyle name="差 2 5" xfId="967"/>
    <cellStyle name="差 2 5 2" xfId="968"/>
    <cellStyle name="好 2 14 2" xfId="969"/>
    <cellStyle name="差 2 6" xfId="970"/>
    <cellStyle name="常规 2 2 8" xfId="971"/>
    <cellStyle name="差 2 6 2" xfId="972"/>
    <cellStyle name="差 2 7" xfId="973"/>
    <cellStyle name="差 2 7 2" xfId="974"/>
    <cellStyle name="差 2 8" xfId="975"/>
    <cellStyle name="差 2 8 2" xfId="976"/>
    <cellStyle name="差 2 9" xfId="977"/>
    <cellStyle name="差 2 9 2" xfId="978"/>
    <cellStyle name="差_复件 20140224-2014年红本顺序表(社保基金)" xfId="979"/>
    <cellStyle name="差_复件 20140224-2014年红本顺序表(社保基金) 2" xfId="980"/>
    <cellStyle name="常规 10" xfId="981"/>
    <cellStyle name="常规 10 2" xfId="982"/>
    <cellStyle name="常规 11" xfId="983"/>
    <cellStyle name="常规 11 2" xfId="984"/>
    <cellStyle name="常规 11 2 2" xfId="985"/>
    <cellStyle name="常规 11 3" xfId="986"/>
    <cellStyle name="常规 11_复件 20140224-2014年红本顺序表(社保基金)" xfId="987"/>
    <cellStyle name="常规 12" xfId="988"/>
    <cellStyle name="常规 12 2" xfId="989"/>
    <cellStyle name="常规 12 2 2" xfId="990"/>
    <cellStyle name="常规 12 3" xfId="991"/>
    <cellStyle name="常规 13" xfId="992"/>
    <cellStyle name="常规 14" xfId="993"/>
    <cellStyle name="常规 14 2" xfId="994"/>
    <cellStyle name="常规 15" xfId="995"/>
    <cellStyle name="常规 15 2" xfId="996"/>
    <cellStyle name="常规 15 3" xfId="997"/>
    <cellStyle name="检查单元格 2 2 2" xfId="998"/>
    <cellStyle name="常规 16" xfId="999"/>
    <cellStyle name="常规 17" xfId="1000"/>
    <cellStyle name="常规 19" xfId="1001"/>
    <cellStyle name="常规 2" xfId="1002"/>
    <cellStyle name="适中 2 2 2" xfId="1003"/>
    <cellStyle name="常规 2 2 10" xfId="1004"/>
    <cellStyle name="常规 2 2 10 2" xfId="1005"/>
    <cellStyle name="常规 2 2 10 3" xfId="1006"/>
    <cellStyle name="常规 2 2 11_复件 20140224-2014年红本顺序表(社保基金)" xfId="1007"/>
    <cellStyle name="常规 2 2 12" xfId="1008"/>
    <cellStyle name="强调文字颜色 6 2 4" xfId="1009"/>
    <cellStyle name="常规 2 2 12 2" xfId="1010"/>
    <cellStyle name="强调文字颜色 6 2 5" xfId="1011"/>
    <cellStyle name="常规 2 2 12 3" xfId="1012"/>
    <cellStyle name="常规 2 2 13" xfId="1013"/>
    <cellStyle name="常规 2 2 13 2" xfId="1014"/>
    <cellStyle name="常规 2 2 2 2" xfId="1015"/>
    <cellStyle name="常规 2 2 2 2 3" xfId="1016"/>
    <cellStyle name="常规 2 2 2 3 2" xfId="1017"/>
    <cellStyle name="常规 2 2 3" xfId="1018"/>
    <cellStyle name="常规 2 2 3 2" xfId="1019"/>
    <cellStyle name="常规 2 2 4 2" xfId="1020"/>
    <cellStyle name="常规 2 2 5" xfId="1021"/>
    <cellStyle name="常规 2 2 6" xfId="1022"/>
    <cellStyle name="常规 2 2 6 2" xfId="1023"/>
    <cellStyle name="常规 2 2 7" xfId="1024"/>
    <cellStyle name="汇总 3" xfId="1025"/>
    <cellStyle name="常规 2 2 7 2" xfId="1026"/>
    <cellStyle name="常规 2 2 8 2" xfId="1027"/>
    <cellStyle name="常规 2 2 9" xfId="1028"/>
    <cellStyle name="常规 2 2 9 2" xfId="1029"/>
    <cellStyle name="常规 2 6" xfId="1030"/>
    <cellStyle name="常规 2_2012年基金收支执行2013年度基金收支预算" xfId="1031"/>
    <cellStyle name="常规 3" xfId="1032"/>
    <cellStyle name="常规 3 11 2" xfId="1033"/>
    <cellStyle name="常规 3 12 2" xfId="1034"/>
    <cellStyle name="常规 3 13 2" xfId="1035"/>
    <cellStyle name="常规 3 14" xfId="1036"/>
    <cellStyle name="常规 3 14 2" xfId="1037"/>
    <cellStyle name="常规 3 14 2 2" xfId="1038"/>
    <cellStyle name="常规 3 14 3" xfId="1039"/>
    <cellStyle name="常规 3 15" xfId="1040"/>
    <cellStyle name="常规 3 15 2" xfId="1041"/>
    <cellStyle name="常规 3 16" xfId="1042"/>
    <cellStyle name="常规 3 2" xfId="1043"/>
    <cellStyle name="常规 3 2 2" xfId="1044"/>
    <cellStyle name="常规 3 2 2 2" xfId="1045"/>
    <cellStyle name="常规 3 2 3" xfId="1046"/>
    <cellStyle name="常规 3 3" xfId="1047"/>
    <cellStyle name="常规 3 3 2" xfId="1048"/>
    <cellStyle name="常规 3 3 3" xfId="1049"/>
    <cellStyle name="常规 3 4" xfId="1050"/>
    <cellStyle name="常规 3 4 2" xfId="1051"/>
    <cellStyle name="常规 3 5" xfId="1052"/>
    <cellStyle name="常规 3 5 2" xfId="1053"/>
    <cellStyle name="常规 3 7" xfId="1054"/>
    <cellStyle name="常规 3 7 2" xfId="1055"/>
    <cellStyle name="常规 3 8 2" xfId="1056"/>
    <cellStyle name="常规 3 9" xfId="1057"/>
    <cellStyle name="常规 3 9 2" xfId="1058"/>
    <cellStyle name="常规 4 2" xfId="1059"/>
    <cellStyle name="常规 4 3" xfId="1060"/>
    <cellStyle name="常规 4 4" xfId="1061"/>
    <cellStyle name="常规 4 5" xfId="1062"/>
    <cellStyle name="计算 2 9 2" xfId="1063"/>
    <cellStyle name="常规 5" xfId="1064"/>
    <cellStyle name="常规 5 2" xfId="1065"/>
    <cellStyle name="常规 5 2 2" xfId="1066"/>
    <cellStyle name="常规 5 2 3" xfId="1067"/>
    <cellStyle name="常规 5 2 4" xfId="1068"/>
    <cellStyle name="输出 2 10" xfId="1069"/>
    <cellStyle name="常规 5 3" xfId="1070"/>
    <cellStyle name="输出 2 10 2" xfId="1071"/>
    <cellStyle name="常规 5 3 2" xfId="1072"/>
    <cellStyle name="输出 2 11" xfId="1073"/>
    <cellStyle name="常规 5 4" xfId="1074"/>
    <cellStyle name="输出 2 12" xfId="1075"/>
    <cellStyle name="常规 5 5" xfId="1076"/>
    <cellStyle name="输出 2 14" xfId="1077"/>
    <cellStyle name="常规 5 7" xfId="1078"/>
    <cellStyle name="常规 6" xfId="1079"/>
    <cellStyle name="常规 6 2" xfId="1080"/>
    <cellStyle name="常规 6 2 2" xfId="1081"/>
    <cellStyle name="常规 6 3" xfId="1082"/>
    <cellStyle name="常规 6 4" xfId="1083"/>
    <cellStyle name="常规 6 7" xfId="1084"/>
    <cellStyle name="常规 7" xfId="1085"/>
    <cellStyle name="常规 7 2" xfId="1086"/>
    <cellStyle name="常规 7 2 2" xfId="1087"/>
    <cellStyle name="常规 7 2 3" xfId="1088"/>
    <cellStyle name="常规 7 3" xfId="1089"/>
    <cellStyle name="常规 7 3 2" xfId="1090"/>
    <cellStyle name="常规 7 4" xfId="1091"/>
    <cellStyle name="常规 7 5" xfId="1092"/>
    <cellStyle name="常规 8" xfId="1093"/>
    <cellStyle name="常规 8 2" xfId="1094"/>
    <cellStyle name="常规 8 3" xfId="1095"/>
    <cellStyle name="常规 8 4" xfId="1096"/>
    <cellStyle name="常规 9" xfId="1097"/>
    <cellStyle name="常规 9 4" xfId="1098"/>
    <cellStyle name="强调文字颜色 2 2 9 2" xfId="1099"/>
    <cellStyle name="常规_1101  2010年预算草案（15%，8%）_1 2" xfId="1100"/>
    <cellStyle name="常规_2006年省级预算（向党组汇报，全套） 2" xfId="1101"/>
    <cellStyle name="好 2" xfId="1102"/>
    <cellStyle name="好 2 10" xfId="1103"/>
    <cellStyle name="好 2 11" xfId="1104"/>
    <cellStyle name="解释性文本 2 6" xfId="1105"/>
    <cellStyle name="好 2 11 2" xfId="1106"/>
    <cellStyle name="好 2 12" xfId="1107"/>
    <cellStyle name="好 2 12 2" xfId="1108"/>
    <cellStyle name="好 2 13" xfId="1109"/>
    <cellStyle name="好 2 13 2" xfId="1110"/>
    <cellStyle name="好 2 14" xfId="1111"/>
    <cellStyle name="好 2 15" xfId="1112"/>
    <cellStyle name="好 2 2" xfId="1113"/>
    <cellStyle name="好 2 2 2" xfId="1114"/>
    <cellStyle name="好 2 4" xfId="1115"/>
    <cellStyle name="好 2 4 2" xfId="1116"/>
    <cellStyle name="好 2 5" xfId="1117"/>
    <cellStyle name="好 2 5 2" xfId="1118"/>
    <cellStyle name="好 2 6" xfId="1119"/>
    <cellStyle name="好 2 6 2" xfId="1120"/>
    <cellStyle name="注释 2 2" xfId="1121"/>
    <cellStyle name="好 2 7" xfId="1122"/>
    <cellStyle name="注释 2 2 2" xfId="1123"/>
    <cellStyle name="好 2 7 2" xfId="1124"/>
    <cellStyle name="注释 2 3 2" xfId="1125"/>
    <cellStyle name="好 2 8 2" xfId="1126"/>
    <cellStyle name="注释 2 4" xfId="1127"/>
    <cellStyle name="好 2 9" xfId="1128"/>
    <cellStyle name="好_复件 20140224-2014年红本顺序表(社保基金)" xfId="1129"/>
    <cellStyle name="好_复件 20140224-2014年红本顺序表(社保基金) 2" xfId="1130"/>
    <cellStyle name="汇总 2" xfId="1131"/>
    <cellStyle name="强调文字颜色 4 2 7" xfId="1132"/>
    <cellStyle name="汇总 2 2" xfId="1133"/>
    <cellStyle name="强调文字颜色 4 2 7 2" xfId="1134"/>
    <cellStyle name="汇总 2 2 2" xfId="1135"/>
    <cellStyle name="强调文字颜色 4 2 8" xfId="1136"/>
    <cellStyle name="汇总 2 3" xfId="1137"/>
    <cellStyle name="强调文字颜色 4 2 8 2" xfId="1138"/>
    <cellStyle name="汇总 2 3 2" xfId="1139"/>
    <cellStyle name="强调文字颜色 4 2 9" xfId="1140"/>
    <cellStyle name="汇总 2 4" xfId="1141"/>
    <cellStyle name="强调文字颜色 4 2 9 2" xfId="1142"/>
    <cellStyle name="汇总 2 4 2" xfId="1143"/>
    <cellStyle name="汇总 2 5" xfId="1144"/>
    <cellStyle name="汇总 2 5 2" xfId="1145"/>
    <cellStyle name="汇总 2 6" xfId="1146"/>
    <cellStyle name="汇总 2 7" xfId="1147"/>
    <cellStyle name="汇总 2 7 2" xfId="1148"/>
    <cellStyle name="汇总 2 8" xfId="1149"/>
    <cellStyle name="汇总 2 8 2" xfId="1150"/>
    <cellStyle name="输入 2 9 2" xfId="1151"/>
    <cellStyle name="汇总 2 9" xfId="1152"/>
    <cellStyle name="汇总 2 9 2" xfId="1153"/>
    <cellStyle name="货币 2" xfId="1154"/>
    <cellStyle name="货币 2 2" xfId="1155"/>
    <cellStyle name="货币 2 3" xfId="1156"/>
    <cellStyle name="货币 2 4" xfId="1157"/>
    <cellStyle name="计算 2" xfId="1158"/>
    <cellStyle name="计算 2 2" xfId="1159"/>
    <cellStyle name="计算 2 2 2" xfId="1160"/>
    <cellStyle name="计算 2 3" xfId="1161"/>
    <cellStyle name="计算 2 3 2" xfId="1162"/>
    <cellStyle name="计算 2 4" xfId="1163"/>
    <cellStyle name="计算 2 5" xfId="1164"/>
    <cellStyle name="计算 2 6" xfId="1165"/>
    <cellStyle name="计算 2 6 2" xfId="1166"/>
    <cellStyle name="计算 2 7" xfId="1167"/>
    <cellStyle name="输出 2 4" xfId="1168"/>
    <cellStyle name="计算 2 7 2" xfId="1169"/>
    <cellStyle name="计算 2 8" xfId="1170"/>
    <cellStyle name="计算 2 8 2" xfId="1171"/>
    <cellStyle name="计算 2 9" xfId="1172"/>
    <cellStyle name="计算 3" xfId="1173"/>
    <cellStyle name="检查单元格 2" xfId="1174"/>
    <cellStyle name="注释 2 11 2" xfId="1175"/>
    <cellStyle name="检查单元格 2 10" xfId="1176"/>
    <cellStyle name="检查单元格 2 10 2" xfId="1177"/>
    <cellStyle name="检查单元格 2 11" xfId="1178"/>
    <cellStyle name="检查单元格 2 11 2" xfId="1179"/>
    <cellStyle name="检查单元格 2 12" xfId="1180"/>
    <cellStyle name="检查单元格 2 12 2" xfId="1181"/>
    <cellStyle name="检查单元格 2 13" xfId="1182"/>
    <cellStyle name="检查单元格 2 13 2" xfId="1183"/>
    <cellStyle name="检查单元格 2 14 2" xfId="1184"/>
    <cellStyle name="检查单元格 2 15" xfId="1185"/>
    <cellStyle name="检查单元格 2 2" xfId="1186"/>
    <cellStyle name="检查单元格 2 3" xfId="1187"/>
    <cellStyle name="强调文字颜色 1 2 13" xfId="1188"/>
    <cellStyle name="检查单元格 2 3 2" xfId="1189"/>
    <cellStyle name="检查单元格 2 4" xfId="1190"/>
    <cellStyle name="检查单元格 2 4 2" xfId="1191"/>
    <cellStyle name="检查单元格 2 5" xfId="1192"/>
    <cellStyle name="检查单元格 2 5 2" xfId="1193"/>
    <cellStyle name="检查单元格 2 6" xfId="1194"/>
    <cellStyle name="检查单元格 2 6 2" xfId="1195"/>
    <cellStyle name="检查单元格 2 7" xfId="1196"/>
    <cellStyle name="适中 2 12" xfId="1197"/>
    <cellStyle name="检查单元格 2 7 2" xfId="1198"/>
    <cellStyle name="检查单元格 2 8" xfId="1199"/>
    <cellStyle name="检查单元格 2 8 2" xfId="1200"/>
    <cellStyle name="检查单元格 2 9" xfId="1201"/>
    <cellStyle name="检查单元格 2 9 2" xfId="1202"/>
    <cellStyle name="检查单元格 3" xfId="1203"/>
    <cellStyle name="解释性文本 2" xfId="1204"/>
    <cellStyle name="解释性文本 2 10" xfId="1205"/>
    <cellStyle name="解释性文本 2 10 2" xfId="1206"/>
    <cellStyle name="解释性文本 2 11" xfId="1207"/>
    <cellStyle name="解释性文本 2 11 2" xfId="1208"/>
    <cellStyle name="解释性文本 2 12" xfId="1209"/>
    <cellStyle name="解释性文本 2 12 2" xfId="1210"/>
    <cellStyle name="解释性文本 2 13" xfId="1211"/>
    <cellStyle name="解释性文本 2 13 2" xfId="1212"/>
    <cellStyle name="解释性文本 2 14" xfId="1213"/>
    <cellStyle name="解释性文本 2 14 2" xfId="1214"/>
    <cellStyle name="解释性文本 2 15" xfId="1215"/>
    <cellStyle name="解释性文本 2 2" xfId="1216"/>
    <cellStyle name="解释性文本 2 3" xfId="1217"/>
    <cellStyle name="解释性文本 2 3 2" xfId="1218"/>
    <cellStyle name="解释性文本 2 4" xfId="1219"/>
    <cellStyle name="解释性文本 2 4 2" xfId="1220"/>
    <cellStyle name="解释性文本 2 5 2" xfId="1221"/>
    <cellStyle name="解释性文本 2 6 2" xfId="1222"/>
    <cellStyle name="解释性文本 2 7" xfId="1223"/>
    <cellStyle name="解释性文本 2 7 2" xfId="1224"/>
    <cellStyle name="解释性文本 2 8" xfId="1225"/>
    <cellStyle name="解释性文本 2 8 2" xfId="1226"/>
    <cellStyle name="解释性文本 2 9" xfId="1227"/>
    <cellStyle name="解释性文本 2 9 2" xfId="1228"/>
    <cellStyle name="警告文本 2" xfId="1229"/>
    <cellStyle name="警告文本 2 10 2" xfId="1230"/>
    <cellStyle name="警告文本 2 11" xfId="1231"/>
    <cellStyle name="警告文本 2 11 2" xfId="1232"/>
    <cellStyle name="警告文本 2 12" xfId="1233"/>
    <cellStyle name="警告文本 2 12 2" xfId="1234"/>
    <cellStyle name="警告文本 2 13" xfId="1235"/>
    <cellStyle name="警告文本 2 2" xfId="1236"/>
    <cellStyle name="警告文本 2 2 2" xfId="1237"/>
    <cellStyle name="警告文本 2 3" xfId="1238"/>
    <cellStyle name="警告文本 2 3 2" xfId="1239"/>
    <cellStyle name="样式 1 2" xfId="1240"/>
    <cellStyle name="警告文本 2 4" xfId="1241"/>
    <cellStyle name="警告文本 2 4 2" xfId="1242"/>
    <cellStyle name="警告文本 2 5 2" xfId="1243"/>
    <cellStyle name="警告文本 2 6" xfId="1244"/>
    <cellStyle name="警告文本 2 7" xfId="1245"/>
    <cellStyle name="警告文本 2 7 2" xfId="1246"/>
    <cellStyle name="警告文本 2 8" xfId="1247"/>
    <cellStyle name="警告文本 2 8 2" xfId="1248"/>
    <cellStyle name="强调文字颜色 6 2 3 2" xfId="1249"/>
    <cellStyle name="警告文本 2 9" xfId="1250"/>
    <cellStyle name="警告文本 2 9 2" xfId="1251"/>
    <cellStyle name="链接单元格 2" xfId="1252"/>
    <cellStyle name="链接单元格 2 10" xfId="1253"/>
    <cellStyle name="链接单元格 2 10 2" xfId="1254"/>
    <cellStyle name="链接单元格 2 11" xfId="1255"/>
    <cellStyle name="链接单元格 2 11 2" xfId="1256"/>
    <cellStyle name="链接单元格 2 12" xfId="1257"/>
    <cellStyle name="链接单元格 2 13" xfId="1258"/>
    <cellStyle name="链接单元格 2 14" xfId="1259"/>
    <cellStyle name="链接单元格 2 14 2" xfId="1260"/>
    <cellStyle name="链接单元格 2 15" xfId="1261"/>
    <cellStyle name="链接单元格 2 2" xfId="1262"/>
    <cellStyle name="链接单元格 2 2 2" xfId="1263"/>
    <cellStyle name="链接单元格 2 3" xfId="1264"/>
    <cellStyle name="链接单元格 2 3 2" xfId="1265"/>
    <cellStyle name="链接单元格 2 5 2" xfId="1266"/>
    <cellStyle name="链接单元格 2 6 2" xfId="1267"/>
    <cellStyle name="链接单元格 2 7 2" xfId="1268"/>
    <cellStyle name="链接单元格 2 8" xfId="1269"/>
    <cellStyle name="链接单元格 2 8 2" xfId="1270"/>
    <cellStyle name="链接单元格 2 9" xfId="1271"/>
    <cellStyle name="链接单元格 2 9 2" xfId="1272"/>
    <cellStyle name="普通_97-917" xfId="1273"/>
    <cellStyle name="强调文字颜色 3 2 13 2" xfId="1274"/>
    <cellStyle name="千分位[0]_laroux" xfId="1275"/>
    <cellStyle name="千分位_97-917" xfId="1276"/>
    <cellStyle name="千位[0]_1" xfId="1277"/>
    <cellStyle name="千位_1" xfId="1278"/>
    <cellStyle name="强调文字颜色 1 2" xfId="1279"/>
    <cellStyle name="强调文字颜色 1 2 10" xfId="1280"/>
    <cellStyle name="强调文字颜色 1 2 10 2" xfId="1281"/>
    <cellStyle name="强调文字颜色 1 2 11" xfId="1282"/>
    <cellStyle name="强调文字颜色 1 2 11 2" xfId="1283"/>
    <cellStyle name="强调文字颜色 1 2 12" xfId="1284"/>
    <cellStyle name="强调文字颜色 1 2 12 2" xfId="1285"/>
    <cellStyle name="强调文字颜色 1 2 13 2" xfId="1286"/>
    <cellStyle name="强调文字颜色 1 2 14" xfId="1287"/>
    <cellStyle name="强调文字颜色 1 2 14 2" xfId="1288"/>
    <cellStyle name="强调文字颜色 1 2 2" xfId="1289"/>
    <cellStyle name="强调文字颜色 1 2 2 2" xfId="1290"/>
    <cellStyle name="强调文字颜色 1 2 3" xfId="1291"/>
    <cellStyle name="强调文字颜色 1 2 3 2" xfId="1292"/>
    <cellStyle name="强调文字颜色 1 2 4" xfId="1293"/>
    <cellStyle name="强调文字颜色 2 2 5" xfId="1294"/>
    <cellStyle name="强调文字颜色 1 2 4 2" xfId="1295"/>
    <cellStyle name="强调文字颜色 1 2 5" xfId="1296"/>
    <cellStyle name="强调文字颜色 1 2 6" xfId="1297"/>
    <cellStyle name="强调文字颜色 1 2 6 2" xfId="1298"/>
    <cellStyle name="强调文字颜色 1 2 7" xfId="1299"/>
    <cellStyle name="强调文字颜色 1 2 7 2" xfId="1300"/>
    <cellStyle name="强调文字颜色 1 2 8" xfId="1301"/>
    <cellStyle name="强调文字颜色 1 2 8 2" xfId="1302"/>
    <cellStyle name="强调文字颜色 1 2 9" xfId="1303"/>
    <cellStyle name="强调文字颜色 1 3" xfId="1304"/>
    <cellStyle name="强调文字颜色 2 2" xfId="1305"/>
    <cellStyle name="强调文字颜色 2 2 10" xfId="1306"/>
    <cellStyle name="输出 3" xfId="1307"/>
    <cellStyle name="强调文字颜色 2 2 10 2" xfId="1308"/>
    <cellStyle name="强调文字颜色 2 2 11 2" xfId="1309"/>
    <cellStyle name="强调文字颜色 2 2 13 2" xfId="1310"/>
    <cellStyle name="强调文字颜色 2 2 14 2" xfId="1311"/>
    <cellStyle name="强调文字颜色 2 2 15" xfId="1312"/>
    <cellStyle name="强调文字颜色 2 2 2" xfId="1313"/>
    <cellStyle name="强调文字颜色 2 2 3" xfId="1314"/>
    <cellStyle name="强调文字颜色 2 2 4" xfId="1315"/>
    <cellStyle name="强调文字颜色 2 2 6" xfId="1316"/>
    <cellStyle name="强调文字颜色 2 2 6 2" xfId="1317"/>
    <cellStyle name="强调文字颜色 2 2 7" xfId="1318"/>
    <cellStyle name="强调文字颜色 2 2 7 2" xfId="1319"/>
    <cellStyle name="强调文字颜色 2 2 8" xfId="1320"/>
    <cellStyle name="强调文字颜色 2 2 8 2" xfId="1321"/>
    <cellStyle name="强调文字颜色 2 2 9" xfId="1322"/>
    <cellStyle name="强调文字颜色 2 3" xfId="1323"/>
    <cellStyle name="强调文字颜色 3 2" xfId="1324"/>
    <cellStyle name="强调文字颜色 3 2 10" xfId="1325"/>
    <cellStyle name="强调文字颜色 3 2 11" xfId="1326"/>
    <cellStyle name="强调文字颜色 3 2 11 2" xfId="1327"/>
    <cellStyle name="强调文字颜色 3 2 12" xfId="1328"/>
    <cellStyle name="强调文字颜色 3 2 12 2" xfId="1329"/>
    <cellStyle name="强调文字颜色 3 2 14" xfId="1330"/>
    <cellStyle name="强调文字颜色 3 2 14 2" xfId="1331"/>
    <cellStyle name="强调文字颜色 3 2 15" xfId="1332"/>
    <cellStyle name="强调文字颜色 3 2 2" xfId="1333"/>
    <cellStyle name="强调文字颜色 3 2 2 2" xfId="1334"/>
    <cellStyle name="强调文字颜色 3 2 3 2" xfId="1335"/>
    <cellStyle name="强调文字颜色 3 2 4" xfId="1336"/>
    <cellStyle name="强调文字颜色 3 2 4 2" xfId="1337"/>
    <cellStyle name="强调文字颜色 3 2 5" xfId="1338"/>
    <cellStyle name="强调文字颜色 3 2 5 2" xfId="1339"/>
    <cellStyle name="强调文字颜色 3 2 6" xfId="1340"/>
    <cellStyle name="强调文字颜色 3 2 7" xfId="1341"/>
    <cellStyle name="强调文字颜色 3 2 7 2" xfId="1342"/>
    <cellStyle name="强调文字颜色 3 2 8" xfId="1343"/>
    <cellStyle name="强调文字颜色 3 2 8 2" xfId="1344"/>
    <cellStyle name="强调文字颜色 3 2 9" xfId="1345"/>
    <cellStyle name="强调文字颜色 3 2 9 2" xfId="1346"/>
    <cellStyle name="强调文字颜色 3 3" xfId="1347"/>
    <cellStyle name="强调文字颜色 4 2" xfId="1348"/>
    <cellStyle name="强调文字颜色 4 2 10" xfId="1349"/>
    <cellStyle name="强调文字颜色 4 2 10 2" xfId="1350"/>
    <cellStyle name="强调文字颜色 4 2 11" xfId="1351"/>
    <cellStyle name="强调文字颜色 4 2 11 2" xfId="1352"/>
    <cellStyle name="强调文字颜色 4 2 12" xfId="1353"/>
    <cellStyle name="强调文字颜色 4 2 12 2" xfId="1354"/>
    <cellStyle name="强调文字颜色 4 2 13" xfId="1355"/>
    <cellStyle name="强调文字颜色 4 2 14" xfId="1356"/>
    <cellStyle name="强调文字颜色 4 2 14 2" xfId="1357"/>
    <cellStyle name="强调文字颜色 4 2 15" xfId="1358"/>
    <cellStyle name="强调文字颜色 4 2 2" xfId="1359"/>
    <cellStyle name="强调文字颜色 4 2 2 2" xfId="1360"/>
    <cellStyle name="强调文字颜色 4 2 3" xfId="1361"/>
    <cellStyle name="强调文字颜色 4 2 3 2" xfId="1362"/>
    <cellStyle name="强调文字颜色 4 2 4" xfId="1363"/>
    <cellStyle name="强调文字颜色 4 2 4 2" xfId="1364"/>
    <cellStyle name="强调文字颜色 4 2 5" xfId="1365"/>
    <cellStyle name="强调文字颜色 4 2 6" xfId="1366"/>
    <cellStyle name="强调文字颜色 4 2 6 2" xfId="1367"/>
    <cellStyle name="强调文字颜色 4 3" xfId="1368"/>
    <cellStyle name="强调文字颜色 5 2" xfId="1369"/>
    <cellStyle name="强调文字颜色 5 2 10" xfId="1370"/>
    <cellStyle name="强调文字颜色 5 2 10 2" xfId="1371"/>
    <cellStyle name="强调文字颜色 5 2 13" xfId="1372"/>
    <cellStyle name="强调文字颜色 5 2 11 2" xfId="1373"/>
    <cellStyle name="强调文字颜色 5 2 12" xfId="1374"/>
    <cellStyle name="强调文字颜色 5 2 12 2" xfId="1375"/>
    <cellStyle name="强调文字颜色 5 2 13 2" xfId="1376"/>
    <cellStyle name="强调文字颜色 5 2 14" xfId="1377"/>
    <cellStyle name="强调文字颜色 5 2 14 2" xfId="1378"/>
    <cellStyle name="强调文字颜色 6 2 7 2" xfId="1379"/>
    <cellStyle name="强调文字颜色 5 2 15" xfId="1380"/>
    <cellStyle name="强调文字颜色 5 2 2" xfId="1381"/>
    <cellStyle name="强调文字颜色 5 2 2 2" xfId="1382"/>
    <cellStyle name="强调文字颜色 5 2 3" xfId="1383"/>
    <cellStyle name="强调文字颜色 5 2 3 2" xfId="1384"/>
    <cellStyle name="强调文字颜色 5 2 4" xfId="1385"/>
    <cellStyle name="强调文字颜色 5 2 4 2" xfId="1386"/>
    <cellStyle name="强调文字颜色 5 2 5" xfId="1387"/>
    <cellStyle name="强调文字颜色 5 2 5 2" xfId="1388"/>
    <cellStyle name="强调文字颜色 5 2 6" xfId="1389"/>
    <cellStyle name="强调文字颜色 5 2 6 2" xfId="1390"/>
    <cellStyle name="强调文字颜色 5 2 7" xfId="1391"/>
    <cellStyle name="强调文字颜色 5 2 7 2" xfId="1392"/>
    <cellStyle name="强调文字颜色 5 2 8" xfId="1393"/>
    <cellStyle name="强调文字颜色 5 2 8 2" xfId="1394"/>
    <cellStyle name="强调文字颜色 5 2 9" xfId="1395"/>
    <cellStyle name="强调文字颜色 5 2 9 2" xfId="1396"/>
    <cellStyle name="强调文字颜色 5 3" xfId="1397"/>
    <cellStyle name="强调文字颜色 6 2" xfId="1398"/>
    <cellStyle name="强调文字颜色 6 2 10" xfId="1399"/>
    <cellStyle name="强调文字颜色 6 2 10 2" xfId="1400"/>
    <cellStyle name="强调文字颜色 6 2 11" xfId="1401"/>
    <cellStyle name="强调文字颜色 6 2 11 2" xfId="1402"/>
    <cellStyle name="强调文字颜色 6 2 12" xfId="1403"/>
    <cellStyle name="强调文字颜色 6 2 12 2" xfId="1404"/>
    <cellStyle name="强调文字颜色 6 2 13" xfId="1405"/>
    <cellStyle name="强调文字颜色 6 2 13 2" xfId="1406"/>
    <cellStyle name="强调文字颜色 6 2 14" xfId="1407"/>
    <cellStyle name="强调文字颜色 6 2 2" xfId="1408"/>
    <cellStyle name="强调文字颜色 6 2 2 2" xfId="1409"/>
    <cellStyle name="强调文字颜色 6 2 3" xfId="1410"/>
    <cellStyle name="强调文字颜色 6 2 4 2" xfId="1411"/>
    <cellStyle name="强调文字颜色 6 2 5 2" xfId="1412"/>
    <cellStyle name="强调文字颜色 6 2 6" xfId="1413"/>
    <cellStyle name="强调文字颜色 6 2 6 2" xfId="1414"/>
    <cellStyle name="强调文字颜色 6 2 7" xfId="1415"/>
    <cellStyle name="强调文字颜色 6 2 8" xfId="1416"/>
    <cellStyle name="强调文字颜色 6 2 8 2" xfId="1417"/>
    <cellStyle name="强调文字颜色 6 2 9" xfId="1418"/>
    <cellStyle name="强调文字颜色 6 2 9 2" xfId="1419"/>
    <cellStyle name="强调文字颜色 6 3" xfId="1420"/>
    <cellStyle name="适中 2" xfId="1421"/>
    <cellStyle name="适中 2 10 2" xfId="1422"/>
    <cellStyle name="适中 2 11" xfId="1423"/>
    <cellStyle name="适中 2 11 2" xfId="1424"/>
    <cellStyle name="适中 2 12 2" xfId="1425"/>
    <cellStyle name="适中 2 13" xfId="1426"/>
    <cellStyle name="适中 2 13 2" xfId="1427"/>
    <cellStyle name="适中 2 14" xfId="1428"/>
    <cellStyle name="适中 2 14 2" xfId="1429"/>
    <cellStyle name="适中 2 15" xfId="1430"/>
    <cellStyle name="适中 2 2" xfId="1431"/>
    <cellStyle name="适中 2 3" xfId="1432"/>
    <cellStyle name="适中 2 3 2" xfId="1433"/>
    <cellStyle name="适中 2 9 2" xfId="1434"/>
    <cellStyle name="输出 2" xfId="1435"/>
    <cellStyle name="输出 2 11 2" xfId="1436"/>
    <cellStyle name="输出 2 12 2" xfId="1437"/>
    <cellStyle name="输出 2 13 2" xfId="1438"/>
    <cellStyle name="输出 2 14 2" xfId="1439"/>
    <cellStyle name="输出 2 15" xfId="1440"/>
    <cellStyle name="输出 2 2" xfId="1441"/>
    <cellStyle name="输出 2 2 2" xfId="1442"/>
    <cellStyle name="输出 2 3 2" xfId="1443"/>
    <cellStyle name="输出 2 4 2" xfId="1444"/>
    <cellStyle name="输出 2 5" xfId="1445"/>
    <cellStyle name="输出 2 5 2" xfId="1446"/>
    <cellStyle name="输出 2 6" xfId="1447"/>
    <cellStyle name="输出 2 6 2" xfId="1448"/>
    <cellStyle name="输出 2 7 2" xfId="1449"/>
    <cellStyle name="输出 2 8" xfId="1450"/>
    <cellStyle name="输出 2 8 2" xfId="1451"/>
    <cellStyle name="输出 2 9 2" xfId="1452"/>
    <cellStyle name="输入 2 10" xfId="1453"/>
    <cellStyle name="输入 2 10 2" xfId="1454"/>
    <cellStyle name="输入 2 11" xfId="1455"/>
    <cellStyle name="输入 2 12 2" xfId="1456"/>
    <cellStyle name="输入 2 13" xfId="1457"/>
    <cellStyle name="输入 2 13 2" xfId="1458"/>
    <cellStyle name="输入 2 7 2" xfId="1459"/>
    <cellStyle name="输入 2 14" xfId="1460"/>
    <cellStyle name="输入 2 14 2" xfId="1461"/>
    <cellStyle name="输入 2 15" xfId="1462"/>
    <cellStyle name="输入 2 2" xfId="1463"/>
    <cellStyle name="输入 2 2 2" xfId="1464"/>
    <cellStyle name="输入 2 3" xfId="1465"/>
    <cellStyle name="输入 2 3 2" xfId="1466"/>
    <cellStyle name="输入 2 4" xfId="1467"/>
    <cellStyle name="输入 2 4 2" xfId="1468"/>
    <cellStyle name="输入 2 5" xfId="1469"/>
    <cellStyle name="输入 2 5 2" xfId="1470"/>
    <cellStyle name="输入 2 6" xfId="1471"/>
    <cellStyle name="输入 2 6 2" xfId="1472"/>
    <cellStyle name="输入 2 7" xfId="1473"/>
    <cellStyle name="输入 2 8" xfId="1474"/>
    <cellStyle name="输入 2 8 2" xfId="1475"/>
    <cellStyle name="输入 2 9" xfId="1476"/>
    <cellStyle name="样式 1" xfId="1477"/>
    <cellStyle name="注释 2" xfId="1478"/>
    <cellStyle name="注释 2 10" xfId="1479"/>
    <cellStyle name="注释 2 11" xfId="1480"/>
    <cellStyle name="注释 2 12" xfId="1481"/>
    <cellStyle name="注释 2 12 2" xfId="1482"/>
    <cellStyle name="注释 2 13" xfId="1483"/>
    <cellStyle name="注释 2 13 2" xfId="1484"/>
    <cellStyle name="注释 2 14" xfId="1485"/>
    <cellStyle name="注释 2 14 2" xfId="1486"/>
    <cellStyle name="注释 2 15" xfId="1487"/>
    <cellStyle name="注释 2 5" xfId="1488"/>
    <cellStyle name="注释 2 5 2" xfId="1489"/>
    <cellStyle name="注释 2 6" xfId="1490"/>
    <cellStyle name="注释 2 6 2" xfId="1491"/>
    <cellStyle name="注释 2 7" xfId="1492"/>
    <cellStyle name="注释 2 7 2" xfId="1493"/>
    <cellStyle name="注释 2 8" xfId="1494"/>
    <cellStyle name="注释 2 8 2" xfId="1495"/>
    <cellStyle name="注释 2 9" xfId="1496"/>
    <cellStyle name="注释 2 9 2" xfId="1497"/>
    <cellStyle name="常规_1月9日2009年人代会预决算草案(最后稿)" xfId="1498"/>
    <cellStyle name="_x005f_x000a_mouse.drv=lm 5_2016年预决算草案（省级终版）" xfId="1499"/>
    <cellStyle name="&#10;mouse.drv=lm 5" xfId="150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31.16\&#30465;&#30452;&#32452;&#25991;&#20214;\2012&#24180;&#30465;&#30452;&#32452;&#25991;&#20214;\02%20%20&#39044;&#31639;&#25191;&#34892;\06%20%20&#25903;&#20986;&#36827;&#24230;\&#19987;&#39033;&#36164;&#37329;&#25187;&#20943;\&#25253;&#25919;&#24220;\11-26%202013&#24180;&#30465;&#32423;&#19987;&#39033;&#36164;&#37329;&#25187;&#20943;&#24773;&#20917;&#65288;&#25253;&#30465;&#38271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一"/>
      <sheetName val="附表二"/>
      <sheetName val="2010-2012扣减"/>
      <sheetName val="底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8"/>
  <sheetViews>
    <sheetView showZeros="0" workbookViewId="0">
      <pane ySplit="5" topLeftCell="A6" activePane="bottomLeft" state="frozen"/>
      <selection/>
      <selection pane="bottomLeft" activeCell="G13" sqref="G13"/>
    </sheetView>
  </sheetViews>
  <sheetFormatPr defaultColWidth="11.625" defaultRowHeight="13.8"/>
  <cols>
    <col min="1" max="1" width="49" style="42" customWidth="1"/>
    <col min="2" max="3" width="11.625" style="42" customWidth="1"/>
    <col min="4" max="4" width="14.1666666666667" style="42" customWidth="1"/>
    <col min="5" max="5" width="38" style="42" customWidth="1"/>
    <col min="6" max="8" width="11.625" style="42" customWidth="1"/>
    <col min="9" max="9" width="91.3645833333333" style="42" customWidth="1"/>
    <col min="10" max="254" width="11.625" style="42"/>
    <col min="255" max="255" width="51.375" style="42" customWidth="1"/>
    <col min="256" max="258" width="11.625" style="42" customWidth="1"/>
    <col min="259" max="259" width="51.375" style="42" customWidth="1"/>
    <col min="260" max="262" width="11.625" style="42" customWidth="1"/>
    <col min="263" max="510" width="11.625" style="42"/>
    <col min="511" max="511" width="51.375" style="42" customWidth="1"/>
    <col min="512" max="514" width="11.625" style="42" customWidth="1"/>
    <col min="515" max="515" width="51.375" style="42" customWidth="1"/>
    <col min="516" max="518" width="11.625" style="42" customWidth="1"/>
    <col min="519" max="766" width="11.625" style="42"/>
    <col min="767" max="767" width="51.375" style="42" customWidth="1"/>
    <col min="768" max="770" width="11.625" style="42" customWidth="1"/>
    <col min="771" max="771" width="51.375" style="42" customWidth="1"/>
    <col min="772" max="774" width="11.625" style="42" customWidth="1"/>
    <col min="775" max="1022" width="11.625" style="42"/>
    <col min="1023" max="1023" width="51.375" style="42" customWidth="1"/>
    <col min="1024" max="1026" width="11.625" style="42" customWidth="1"/>
    <col min="1027" max="1027" width="51.375" style="42" customWidth="1"/>
    <col min="1028" max="1030" width="11.625" style="42" customWidth="1"/>
    <col min="1031" max="1278" width="11.625" style="42"/>
    <col min="1279" max="1279" width="51.375" style="42" customWidth="1"/>
    <col min="1280" max="1282" width="11.625" style="42" customWidth="1"/>
    <col min="1283" max="1283" width="51.375" style="42" customWidth="1"/>
    <col min="1284" max="1286" width="11.625" style="42" customWidth="1"/>
    <col min="1287" max="1534" width="11.625" style="42"/>
    <col min="1535" max="1535" width="51.375" style="42" customWidth="1"/>
    <col min="1536" max="1538" width="11.625" style="42" customWidth="1"/>
    <col min="1539" max="1539" width="51.375" style="42" customWidth="1"/>
    <col min="1540" max="1542" width="11.625" style="42" customWidth="1"/>
    <col min="1543" max="1790" width="11.625" style="42"/>
    <col min="1791" max="1791" width="51.375" style="42" customWidth="1"/>
    <col min="1792" max="1794" width="11.625" style="42" customWidth="1"/>
    <col min="1795" max="1795" width="51.375" style="42" customWidth="1"/>
    <col min="1796" max="1798" width="11.625" style="42" customWidth="1"/>
    <col min="1799" max="2046" width="11.625" style="42"/>
    <col min="2047" max="2047" width="51.375" style="42" customWidth="1"/>
    <col min="2048" max="2050" width="11.625" style="42" customWidth="1"/>
    <col min="2051" max="2051" width="51.375" style="42" customWidth="1"/>
    <col min="2052" max="2054" width="11.625" style="42" customWidth="1"/>
    <col min="2055" max="2302" width="11.625" style="42"/>
    <col min="2303" max="2303" width="51.375" style="42" customWidth="1"/>
    <col min="2304" max="2306" width="11.625" style="42" customWidth="1"/>
    <col min="2307" max="2307" width="51.375" style="42" customWidth="1"/>
    <col min="2308" max="2310" width="11.625" style="42" customWidth="1"/>
    <col min="2311" max="2558" width="11.625" style="42"/>
    <col min="2559" max="2559" width="51.375" style="42" customWidth="1"/>
    <col min="2560" max="2562" width="11.625" style="42" customWidth="1"/>
    <col min="2563" max="2563" width="51.375" style="42" customWidth="1"/>
    <col min="2564" max="2566" width="11.625" style="42" customWidth="1"/>
    <col min="2567" max="2814" width="11.625" style="42"/>
    <col min="2815" max="2815" width="51.375" style="42" customWidth="1"/>
    <col min="2816" max="2818" width="11.625" style="42" customWidth="1"/>
    <col min="2819" max="2819" width="51.375" style="42" customWidth="1"/>
    <col min="2820" max="2822" width="11.625" style="42" customWidth="1"/>
    <col min="2823" max="3070" width="11.625" style="42"/>
    <col min="3071" max="3071" width="51.375" style="42" customWidth="1"/>
    <col min="3072" max="3074" width="11.625" style="42" customWidth="1"/>
    <col min="3075" max="3075" width="51.375" style="42" customWidth="1"/>
    <col min="3076" max="3078" width="11.625" style="42" customWidth="1"/>
    <col min="3079" max="3326" width="11.625" style="42"/>
    <col min="3327" max="3327" width="51.375" style="42" customWidth="1"/>
    <col min="3328" max="3330" width="11.625" style="42" customWidth="1"/>
    <col min="3331" max="3331" width="51.375" style="42" customWidth="1"/>
    <col min="3332" max="3334" width="11.625" style="42" customWidth="1"/>
    <col min="3335" max="3582" width="11.625" style="42"/>
    <col min="3583" max="3583" width="51.375" style="42" customWidth="1"/>
    <col min="3584" max="3586" width="11.625" style="42" customWidth="1"/>
    <col min="3587" max="3587" width="51.375" style="42" customWidth="1"/>
    <col min="3588" max="3590" width="11.625" style="42" customWidth="1"/>
    <col min="3591" max="3838" width="11.625" style="42"/>
    <col min="3839" max="3839" width="51.375" style="42" customWidth="1"/>
    <col min="3840" max="3842" width="11.625" style="42" customWidth="1"/>
    <col min="3843" max="3843" width="51.375" style="42" customWidth="1"/>
    <col min="3844" max="3846" width="11.625" style="42" customWidth="1"/>
    <col min="3847" max="4094" width="11.625" style="42"/>
    <col min="4095" max="4095" width="51.375" style="42" customWidth="1"/>
    <col min="4096" max="4098" width="11.625" style="42" customWidth="1"/>
    <col min="4099" max="4099" width="51.375" style="42" customWidth="1"/>
    <col min="4100" max="4102" width="11.625" style="42" customWidth="1"/>
    <col min="4103" max="4350" width="11.625" style="42"/>
    <col min="4351" max="4351" width="51.375" style="42" customWidth="1"/>
    <col min="4352" max="4354" width="11.625" style="42" customWidth="1"/>
    <col min="4355" max="4355" width="51.375" style="42" customWidth="1"/>
    <col min="4356" max="4358" width="11.625" style="42" customWidth="1"/>
    <col min="4359" max="4606" width="11.625" style="42"/>
    <col min="4607" max="4607" width="51.375" style="42" customWidth="1"/>
    <col min="4608" max="4610" width="11.625" style="42" customWidth="1"/>
    <col min="4611" max="4611" width="51.375" style="42" customWidth="1"/>
    <col min="4612" max="4614" width="11.625" style="42" customWidth="1"/>
    <col min="4615" max="4862" width="11.625" style="42"/>
    <col min="4863" max="4863" width="51.375" style="42" customWidth="1"/>
    <col min="4864" max="4866" width="11.625" style="42" customWidth="1"/>
    <col min="4867" max="4867" width="51.375" style="42" customWidth="1"/>
    <col min="4868" max="4870" width="11.625" style="42" customWidth="1"/>
    <col min="4871" max="5118" width="11.625" style="42"/>
    <col min="5119" max="5119" width="51.375" style="42" customWidth="1"/>
    <col min="5120" max="5122" width="11.625" style="42" customWidth="1"/>
    <col min="5123" max="5123" width="51.375" style="42" customWidth="1"/>
    <col min="5124" max="5126" width="11.625" style="42" customWidth="1"/>
    <col min="5127" max="5374" width="11.625" style="42"/>
    <col min="5375" max="5375" width="51.375" style="42" customWidth="1"/>
    <col min="5376" max="5378" width="11.625" style="42" customWidth="1"/>
    <col min="5379" max="5379" width="51.375" style="42" customWidth="1"/>
    <col min="5380" max="5382" width="11.625" style="42" customWidth="1"/>
    <col min="5383" max="5630" width="11.625" style="42"/>
    <col min="5631" max="5631" width="51.375" style="42" customWidth="1"/>
    <col min="5632" max="5634" width="11.625" style="42" customWidth="1"/>
    <col min="5635" max="5635" width="51.375" style="42" customWidth="1"/>
    <col min="5636" max="5638" width="11.625" style="42" customWidth="1"/>
    <col min="5639" max="5886" width="11.625" style="42"/>
    <col min="5887" max="5887" width="51.375" style="42" customWidth="1"/>
    <col min="5888" max="5890" width="11.625" style="42" customWidth="1"/>
    <col min="5891" max="5891" width="51.375" style="42" customWidth="1"/>
    <col min="5892" max="5894" width="11.625" style="42" customWidth="1"/>
    <col min="5895" max="6142" width="11.625" style="42"/>
    <col min="6143" max="6143" width="51.375" style="42" customWidth="1"/>
    <col min="6144" max="6146" width="11.625" style="42" customWidth="1"/>
    <col min="6147" max="6147" width="51.375" style="42" customWidth="1"/>
    <col min="6148" max="6150" width="11.625" style="42" customWidth="1"/>
    <col min="6151" max="6398" width="11.625" style="42"/>
    <col min="6399" max="6399" width="51.375" style="42" customWidth="1"/>
    <col min="6400" max="6402" width="11.625" style="42" customWidth="1"/>
    <col min="6403" max="6403" width="51.375" style="42" customWidth="1"/>
    <col min="6404" max="6406" width="11.625" style="42" customWidth="1"/>
    <col min="6407" max="6654" width="11.625" style="42"/>
    <col min="6655" max="6655" width="51.375" style="42" customWidth="1"/>
    <col min="6656" max="6658" width="11.625" style="42" customWidth="1"/>
    <col min="6659" max="6659" width="51.375" style="42" customWidth="1"/>
    <col min="6660" max="6662" width="11.625" style="42" customWidth="1"/>
    <col min="6663" max="6910" width="11.625" style="42"/>
    <col min="6911" max="6911" width="51.375" style="42" customWidth="1"/>
    <col min="6912" max="6914" width="11.625" style="42" customWidth="1"/>
    <col min="6915" max="6915" width="51.375" style="42" customWidth="1"/>
    <col min="6916" max="6918" width="11.625" style="42" customWidth="1"/>
    <col min="6919" max="7166" width="11.625" style="42"/>
    <col min="7167" max="7167" width="51.375" style="42" customWidth="1"/>
    <col min="7168" max="7170" width="11.625" style="42" customWidth="1"/>
    <col min="7171" max="7171" width="51.375" style="42" customWidth="1"/>
    <col min="7172" max="7174" width="11.625" style="42" customWidth="1"/>
    <col min="7175" max="7422" width="11.625" style="42"/>
    <col min="7423" max="7423" width="51.375" style="42" customWidth="1"/>
    <col min="7424" max="7426" width="11.625" style="42" customWidth="1"/>
    <col min="7427" max="7427" width="51.375" style="42" customWidth="1"/>
    <col min="7428" max="7430" width="11.625" style="42" customWidth="1"/>
    <col min="7431" max="7678" width="11.625" style="42"/>
    <col min="7679" max="7679" width="51.375" style="42" customWidth="1"/>
    <col min="7680" max="7682" width="11.625" style="42" customWidth="1"/>
    <col min="7683" max="7683" width="51.375" style="42" customWidth="1"/>
    <col min="7684" max="7686" width="11.625" style="42" customWidth="1"/>
    <col min="7687" max="7934" width="11.625" style="42"/>
    <col min="7935" max="7935" width="51.375" style="42" customWidth="1"/>
    <col min="7936" max="7938" width="11.625" style="42" customWidth="1"/>
    <col min="7939" max="7939" width="51.375" style="42" customWidth="1"/>
    <col min="7940" max="7942" width="11.625" style="42" customWidth="1"/>
    <col min="7943" max="8190" width="11.625" style="42"/>
    <col min="8191" max="8191" width="51.375" style="42" customWidth="1"/>
    <col min="8192" max="8194" width="11.625" style="42" customWidth="1"/>
    <col min="8195" max="8195" width="51.375" style="42" customWidth="1"/>
    <col min="8196" max="8198" width="11.625" style="42" customWidth="1"/>
    <col min="8199" max="8446" width="11.625" style="42"/>
    <col min="8447" max="8447" width="51.375" style="42" customWidth="1"/>
    <col min="8448" max="8450" width="11.625" style="42" customWidth="1"/>
    <col min="8451" max="8451" width="51.375" style="42" customWidth="1"/>
    <col min="8452" max="8454" width="11.625" style="42" customWidth="1"/>
    <col min="8455" max="8702" width="11.625" style="42"/>
    <col min="8703" max="8703" width="51.375" style="42" customWidth="1"/>
    <col min="8704" max="8706" width="11.625" style="42" customWidth="1"/>
    <col min="8707" max="8707" width="51.375" style="42" customWidth="1"/>
    <col min="8708" max="8710" width="11.625" style="42" customWidth="1"/>
    <col min="8711" max="8958" width="11.625" style="42"/>
    <col min="8959" max="8959" width="51.375" style="42" customWidth="1"/>
    <col min="8960" max="8962" width="11.625" style="42" customWidth="1"/>
    <col min="8963" max="8963" width="51.375" style="42" customWidth="1"/>
    <col min="8964" max="8966" width="11.625" style="42" customWidth="1"/>
    <col min="8967" max="9214" width="11.625" style="42"/>
    <col min="9215" max="9215" width="51.375" style="42" customWidth="1"/>
    <col min="9216" max="9218" width="11.625" style="42" customWidth="1"/>
    <col min="9219" max="9219" width="51.375" style="42" customWidth="1"/>
    <col min="9220" max="9222" width="11.625" style="42" customWidth="1"/>
    <col min="9223" max="9470" width="11.625" style="42"/>
    <col min="9471" max="9471" width="51.375" style="42" customWidth="1"/>
    <col min="9472" max="9474" width="11.625" style="42" customWidth="1"/>
    <col min="9475" max="9475" width="51.375" style="42" customWidth="1"/>
    <col min="9476" max="9478" width="11.625" style="42" customWidth="1"/>
    <col min="9479" max="9726" width="11.625" style="42"/>
    <col min="9727" max="9727" width="51.375" style="42" customWidth="1"/>
    <col min="9728" max="9730" width="11.625" style="42" customWidth="1"/>
    <col min="9731" max="9731" width="51.375" style="42" customWidth="1"/>
    <col min="9732" max="9734" width="11.625" style="42" customWidth="1"/>
    <col min="9735" max="9982" width="11.625" style="42"/>
    <col min="9983" max="9983" width="51.375" style="42" customWidth="1"/>
    <col min="9984" max="9986" width="11.625" style="42" customWidth="1"/>
    <col min="9987" max="9987" width="51.375" style="42" customWidth="1"/>
    <col min="9988" max="9990" width="11.625" style="42" customWidth="1"/>
    <col min="9991" max="10238" width="11.625" style="42"/>
    <col min="10239" max="10239" width="51.375" style="42" customWidth="1"/>
    <col min="10240" max="10242" width="11.625" style="42" customWidth="1"/>
    <col min="10243" max="10243" width="51.375" style="42" customWidth="1"/>
    <col min="10244" max="10246" width="11.625" style="42" customWidth="1"/>
    <col min="10247" max="10494" width="11.625" style="42"/>
    <col min="10495" max="10495" width="51.375" style="42" customWidth="1"/>
    <col min="10496" max="10498" width="11.625" style="42" customWidth="1"/>
    <col min="10499" max="10499" width="51.375" style="42" customWidth="1"/>
    <col min="10500" max="10502" width="11.625" style="42" customWidth="1"/>
    <col min="10503" max="10750" width="11.625" style="42"/>
    <col min="10751" max="10751" width="51.375" style="42" customWidth="1"/>
    <col min="10752" max="10754" width="11.625" style="42" customWidth="1"/>
    <col min="10755" max="10755" width="51.375" style="42" customWidth="1"/>
    <col min="10756" max="10758" width="11.625" style="42" customWidth="1"/>
    <col min="10759" max="11006" width="11.625" style="42"/>
    <col min="11007" max="11007" width="51.375" style="42" customWidth="1"/>
    <col min="11008" max="11010" width="11.625" style="42" customWidth="1"/>
    <col min="11011" max="11011" width="51.375" style="42" customWidth="1"/>
    <col min="11012" max="11014" width="11.625" style="42" customWidth="1"/>
    <col min="11015" max="11262" width="11.625" style="42"/>
    <col min="11263" max="11263" width="51.375" style="42" customWidth="1"/>
    <col min="11264" max="11266" width="11.625" style="42" customWidth="1"/>
    <col min="11267" max="11267" width="51.375" style="42" customWidth="1"/>
    <col min="11268" max="11270" width="11.625" style="42" customWidth="1"/>
    <col min="11271" max="11518" width="11.625" style="42"/>
    <col min="11519" max="11519" width="51.375" style="42" customWidth="1"/>
    <col min="11520" max="11522" width="11.625" style="42" customWidth="1"/>
    <col min="11523" max="11523" width="51.375" style="42" customWidth="1"/>
    <col min="11524" max="11526" width="11.625" style="42" customWidth="1"/>
    <col min="11527" max="11774" width="11.625" style="42"/>
    <col min="11775" max="11775" width="51.375" style="42" customWidth="1"/>
    <col min="11776" max="11778" width="11.625" style="42" customWidth="1"/>
    <col min="11779" max="11779" width="51.375" style="42" customWidth="1"/>
    <col min="11780" max="11782" width="11.625" style="42" customWidth="1"/>
    <col min="11783" max="12030" width="11.625" style="42"/>
    <col min="12031" max="12031" width="51.375" style="42" customWidth="1"/>
    <col min="12032" max="12034" width="11.625" style="42" customWidth="1"/>
    <col min="12035" max="12035" width="51.375" style="42" customWidth="1"/>
    <col min="12036" max="12038" width="11.625" style="42" customWidth="1"/>
    <col min="12039" max="12286" width="11.625" style="42"/>
    <col min="12287" max="12287" width="51.375" style="42" customWidth="1"/>
    <col min="12288" max="12290" width="11.625" style="42" customWidth="1"/>
    <col min="12291" max="12291" width="51.375" style="42" customWidth="1"/>
    <col min="12292" max="12294" width="11.625" style="42" customWidth="1"/>
    <col min="12295" max="12542" width="11.625" style="42"/>
    <col min="12543" max="12543" width="51.375" style="42" customWidth="1"/>
    <col min="12544" max="12546" width="11.625" style="42" customWidth="1"/>
    <col min="12547" max="12547" width="51.375" style="42" customWidth="1"/>
    <col min="12548" max="12550" width="11.625" style="42" customWidth="1"/>
    <col min="12551" max="12798" width="11.625" style="42"/>
    <col min="12799" max="12799" width="51.375" style="42" customWidth="1"/>
    <col min="12800" max="12802" width="11.625" style="42" customWidth="1"/>
    <col min="12803" max="12803" width="51.375" style="42" customWidth="1"/>
    <col min="12804" max="12806" width="11.625" style="42" customWidth="1"/>
    <col min="12807" max="13054" width="11.625" style="42"/>
    <col min="13055" max="13055" width="51.375" style="42" customWidth="1"/>
    <col min="13056" max="13058" width="11.625" style="42" customWidth="1"/>
    <col min="13059" max="13059" width="51.375" style="42" customWidth="1"/>
    <col min="13060" max="13062" width="11.625" style="42" customWidth="1"/>
    <col min="13063" max="13310" width="11.625" style="42"/>
    <col min="13311" max="13311" width="51.375" style="42" customWidth="1"/>
    <col min="13312" max="13314" width="11.625" style="42" customWidth="1"/>
    <col min="13315" max="13315" width="51.375" style="42" customWidth="1"/>
    <col min="13316" max="13318" width="11.625" style="42" customWidth="1"/>
    <col min="13319" max="13566" width="11.625" style="42"/>
    <col min="13567" max="13567" width="51.375" style="42" customWidth="1"/>
    <col min="13568" max="13570" width="11.625" style="42" customWidth="1"/>
    <col min="13571" max="13571" width="51.375" style="42" customWidth="1"/>
    <col min="13572" max="13574" width="11.625" style="42" customWidth="1"/>
    <col min="13575" max="13822" width="11.625" style="42"/>
    <col min="13823" max="13823" width="51.375" style="42" customWidth="1"/>
    <col min="13824" max="13826" width="11.625" style="42" customWidth="1"/>
    <col min="13827" max="13827" width="51.375" style="42" customWidth="1"/>
    <col min="13828" max="13830" width="11.625" style="42" customWidth="1"/>
    <col min="13831" max="14078" width="11.625" style="42"/>
    <col min="14079" max="14079" width="51.375" style="42" customWidth="1"/>
    <col min="14080" max="14082" width="11.625" style="42" customWidth="1"/>
    <col min="14083" max="14083" width="51.375" style="42" customWidth="1"/>
    <col min="14084" max="14086" width="11.625" style="42" customWidth="1"/>
    <col min="14087" max="14334" width="11.625" style="42"/>
    <col min="14335" max="14335" width="51.375" style="42" customWidth="1"/>
    <col min="14336" max="14338" width="11.625" style="42" customWidth="1"/>
    <col min="14339" max="14339" width="51.375" style="42" customWidth="1"/>
    <col min="14340" max="14342" width="11.625" style="42" customWidth="1"/>
    <col min="14343" max="14590" width="11.625" style="42"/>
    <col min="14591" max="14591" width="51.375" style="42" customWidth="1"/>
    <col min="14592" max="14594" width="11.625" style="42" customWidth="1"/>
    <col min="14595" max="14595" width="51.375" style="42" customWidth="1"/>
    <col min="14596" max="14598" width="11.625" style="42" customWidth="1"/>
    <col min="14599" max="14846" width="11.625" style="42"/>
    <col min="14847" max="14847" width="51.375" style="42" customWidth="1"/>
    <col min="14848" max="14850" width="11.625" style="42" customWidth="1"/>
    <col min="14851" max="14851" width="51.375" style="42" customWidth="1"/>
    <col min="14852" max="14854" width="11.625" style="42" customWidth="1"/>
    <col min="14855" max="15102" width="11.625" style="42"/>
    <col min="15103" max="15103" width="51.375" style="42" customWidth="1"/>
    <col min="15104" max="15106" width="11.625" style="42" customWidth="1"/>
    <col min="15107" max="15107" width="51.375" style="42" customWidth="1"/>
    <col min="15108" max="15110" width="11.625" style="42" customWidth="1"/>
    <col min="15111" max="15358" width="11.625" style="42"/>
    <col min="15359" max="15359" width="51.375" style="42" customWidth="1"/>
    <col min="15360" max="15362" width="11.625" style="42" customWidth="1"/>
    <col min="15363" max="15363" width="51.375" style="42" customWidth="1"/>
    <col min="15364" max="15366" width="11.625" style="42" customWidth="1"/>
    <col min="15367" max="15614" width="11.625" style="42"/>
    <col min="15615" max="15615" width="51.375" style="42" customWidth="1"/>
    <col min="15616" max="15618" width="11.625" style="42" customWidth="1"/>
    <col min="15619" max="15619" width="51.375" style="42" customWidth="1"/>
    <col min="15620" max="15622" width="11.625" style="42" customWidth="1"/>
    <col min="15623" max="15870" width="11.625" style="42"/>
    <col min="15871" max="15871" width="51.375" style="42" customWidth="1"/>
    <col min="15872" max="15874" width="11.625" style="42" customWidth="1"/>
    <col min="15875" max="15875" width="51.375" style="42" customWidth="1"/>
    <col min="15876" max="15878" width="11.625" style="42" customWidth="1"/>
    <col min="15879" max="16126" width="11.625" style="42"/>
    <col min="16127" max="16127" width="51.375" style="42" customWidth="1"/>
    <col min="16128" max="16130" width="11.625" style="42" customWidth="1"/>
    <col min="16131" max="16131" width="51.375" style="42" customWidth="1"/>
    <col min="16132" max="16134" width="11.625" style="42" customWidth="1"/>
    <col min="16135" max="16382" width="11.625" style="42"/>
  </cols>
  <sheetData>
    <row r="1" ht="17.4" spans="1:8">
      <c r="A1" s="43" t="s">
        <v>0</v>
      </c>
      <c r="B1" s="44"/>
      <c r="C1" s="44"/>
      <c r="D1" s="44"/>
      <c r="E1" s="44"/>
      <c r="F1" s="44"/>
      <c r="G1" s="44"/>
      <c r="H1" s="44"/>
    </row>
    <row r="2" ht="28.2" customHeight="1" spans="1:8">
      <c r="A2" s="45" t="s">
        <v>1</v>
      </c>
      <c r="B2" s="45"/>
      <c r="C2" s="45"/>
      <c r="D2" s="45"/>
      <c r="E2" s="45"/>
      <c r="F2" s="45"/>
      <c r="G2" s="45"/>
      <c r="H2" s="45"/>
    </row>
    <row r="3" ht="17.25" customHeight="1" spans="1:8">
      <c r="A3" s="46"/>
      <c r="B3" s="47"/>
      <c r="C3" s="47"/>
      <c r="D3" s="47"/>
      <c r="E3" s="48"/>
      <c r="F3" s="48"/>
      <c r="G3" s="48"/>
      <c r="H3" s="49" t="s">
        <v>2</v>
      </c>
    </row>
    <row r="4" ht="25" customHeight="1" spans="1:8">
      <c r="A4" s="50" t="s">
        <v>3</v>
      </c>
      <c r="B4" s="51" t="s">
        <v>4</v>
      </c>
      <c r="C4" s="51"/>
      <c r="D4" s="51"/>
      <c r="E4" s="50" t="s">
        <v>3</v>
      </c>
      <c r="F4" s="51" t="s">
        <v>5</v>
      </c>
      <c r="G4" s="51"/>
      <c r="H4" s="51"/>
    </row>
    <row r="5" ht="29" customHeight="1" spans="1:8">
      <c r="A5" s="52"/>
      <c r="B5" s="53" t="s">
        <v>6</v>
      </c>
      <c r="C5" s="53" t="s">
        <v>7</v>
      </c>
      <c r="D5" s="53" t="s">
        <v>8</v>
      </c>
      <c r="E5" s="52"/>
      <c r="F5" s="53" t="s">
        <v>6</v>
      </c>
      <c r="G5" s="53" t="s">
        <v>7</v>
      </c>
      <c r="H5" s="76" t="s">
        <v>9</v>
      </c>
    </row>
    <row r="6" ht="30" customHeight="1" spans="1:8">
      <c r="A6" s="54" t="s">
        <v>10</v>
      </c>
      <c r="B6" s="55">
        <v>94500</v>
      </c>
      <c r="C6" s="55">
        <v>10900</v>
      </c>
      <c r="D6" s="56">
        <f>C6+B6</f>
        <v>105400</v>
      </c>
      <c r="E6" s="57" t="s">
        <v>11</v>
      </c>
      <c r="F6" s="55">
        <v>342027.44</v>
      </c>
      <c r="G6" s="55"/>
      <c r="H6" s="56">
        <f t="shared" ref="H6:H17" si="0">G6+F6</f>
        <v>342027.44</v>
      </c>
    </row>
    <row r="7" s="42" customFormat="1" ht="30" customHeight="1" spans="1:9">
      <c r="A7" s="58" t="s">
        <v>12</v>
      </c>
      <c r="B7" s="59">
        <v>41937</v>
      </c>
      <c r="C7" s="59"/>
      <c r="D7" s="56">
        <f t="shared" ref="D7:D17" si="1">C7+B7</f>
        <v>41937</v>
      </c>
      <c r="E7" s="60" t="s">
        <v>13</v>
      </c>
      <c r="F7" s="59">
        <v>32442.27</v>
      </c>
      <c r="G7" s="61"/>
      <c r="H7" s="56">
        <f t="shared" si="0"/>
        <v>32442.27</v>
      </c>
      <c r="I7" s="80" t="s">
        <v>14</v>
      </c>
    </row>
    <row r="8" ht="30" customHeight="1" spans="1:9">
      <c r="A8" s="58" t="s">
        <v>15</v>
      </c>
      <c r="B8" s="59">
        <v>52563</v>
      </c>
      <c r="C8" s="59">
        <v>10900</v>
      </c>
      <c r="D8" s="56">
        <f t="shared" si="1"/>
        <v>63463</v>
      </c>
      <c r="E8" s="60" t="s">
        <v>16</v>
      </c>
      <c r="F8" s="59">
        <v>31051.7</v>
      </c>
      <c r="G8" s="61"/>
      <c r="H8" s="56">
        <f t="shared" si="0"/>
        <v>31051.7</v>
      </c>
      <c r="I8" s="80" t="s">
        <v>17</v>
      </c>
    </row>
    <row r="9" ht="30" customHeight="1" spans="1:11">
      <c r="A9" s="62" t="s">
        <v>18</v>
      </c>
      <c r="B9" s="59">
        <v>3648</v>
      </c>
      <c r="C9" s="63">
        <v>10900</v>
      </c>
      <c r="D9" s="56">
        <f t="shared" si="1"/>
        <v>14548</v>
      </c>
      <c r="E9" s="60" t="s">
        <v>19</v>
      </c>
      <c r="F9" s="59">
        <v>94224.87</v>
      </c>
      <c r="G9" s="61"/>
      <c r="H9" s="56">
        <f t="shared" si="0"/>
        <v>94224.87</v>
      </c>
      <c r="I9" s="75" t="s">
        <v>20</v>
      </c>
      <c r="J9" s="42">
        <v>28018</v>
      </c>
      <c r="K9" s="42" t="s">
        <v>21</v>
      </c>
    </row>
    <row r="10" ht="30" customHeight="1" spans="1:11">
      <c r="A10" s="62"/>
      <c r="B10" s="59"/>
      <c r="C10" s="64"/>
      <c r="D10" s="56">
        <f t="shared" si="1"/>
        <v>0</v>
      </c>
      <c r="E10" s="60" t="s">
        <v>22</v>
      </c>
      <c r="F10" s="59">
        <v>12993.88</v>
      </c>
      <c r="G10" s="61">
        <v>90000</v>
      </c>
      <c r="H10" s="56">
        <f t="shared" si="0"/>
        <v>102993.88</v>
      </c>
      <c r="I10" s="80" t="s">
        <v>23</v>
      </c>
      <c r="K10" s="73" t="s">
        <v>24</v>
      </c>
    </row>
    <row r="11" ht="30" customHeight="1" spans="1:11">
      <c r="A11" s="54" t="s">
        <v>25</v>
      </c>
      <c r="B11" s="55">
        <v>340070</v>
      </c>
      <c r="C11" s="55"/>
      <c r="D11" s="56">
        <f t="shared" si="1"/>
        <v>340070</v>
      </c>
      <c r="E11" s="60" t="s">
        <v>26</v>
      </c>
      <c r="F11" s="59">
        <v>3066.93</v>
      </c>
      <c r="G11" s="66"/>
      <c r="H11" s="56">
        <f t="shared" si="0"/>
        <v>3066.93</v>
      </c>
      <c r="I11" s="80" t="s">
        <v>27</v>
      </c>
      <c r="K11" s="73" t="s">
        <v>28</v>
      </c>
    </row>
    <row r="12" ht="30" customHeight="1" spans="1:9">
      <c r="A12" s="58"/>
      <c r="B12" s="59"/>
      <c r="C12" s="63"/>
      <c r="D12" s="56">
        <f t="shared" si="1"/>
        <v>0</v>
      </c>
      <c r="E12" s="60" t="s">
        <v>29</v>
      </c>
      <c r="F12" s="59">
        <v>922.02</v>
      </c>
      <c r="G12" s="63"/>
      <c r="H12" s="56">
        <f t="shared" si="0"/>
        <v>922.02</v>
      </c>
      <c r="I12" s="80" t="s">
        <v>30</v>
      </c>
    </row>
    <row r="13" ht="30" customHeight="1" spans="1:11">
      <c r="A13" s="69"/>
      <c r="B13" s="59"/>
      <c r="C13" s="63"/>
      <c r="D13" s="56">
        <f t="shared" si="1"/>
        <v>0</v>
      </c>
      <c r="E13" s="60" t="s">
        <v>31</v>
      </c>
      <c r="F13" s="59">
        <v>42922</v>
      </c>
      <c r="G13" s="63"/>
      <c r="H13" s="56">
        <f t="shared" si="0"/>
        <v>42922</v>
      </c>
      <c r="I13" s="75" t="s">
        <v>32</v>
      </c>
      <c r="J13" s="42">
        <v>44800</v>
      </c>
      <c r="K13" s="73" t="s">
        <v>33</v>
      </c>
    </row>
    <row r="14" ht="30" customHeight="1" spans="1:11">
      <c r="A14" s="69"/>
      <c r="B14" s="59"/>
      <c r="C14" s="63"/>
      <c r="D14" s="56">
        <f t="shared" si="1"/>
        <v>0</v>
      </c>
      <c r="E14" s="78" t="s">
        <v>34</v>
      </c>
      <c r="F14" s="55">
        <f>92542.9-368</f>
        <v>92174.9</v>
      </c>
      <c r="G14" s="55"/>
      <c r="H14" s="56">
        <f t="shared" si="0"/>
        <v>92174.9</v>
      </c>
      <c r="K14" s="73" t="s">
        <v>35</v>
      </c>
    </row>
    <row r="15" ht="30" customHeight="1" spans="1:9">
      <c r="A15" s="70"/>
      <c r="B15" s="59"/>
      <c r="C15" s="63"/>
      <c r="D15" s="56">
        <f t="shared" si="1"/>
        <v>0</v>
      </c>
      <c r="E15" s="78" t="s">
        <v>36</v>
      </c>
      <c r="F15" s="55">
        <v>50368</v>
      </c>
      <c r="G15" s="79">
        <v>10900</v>
      </c>
      <c r="H15" s="56">
        <f t="shared" si="0"/>
        <v>61268</v>
      </c>
      <c r="I15" s="75" t="s">
        <v>37</v>
      </c>
    </row>
    <row r="16" ht="30" customHeight="1" spans="1:11">
      <c r="A16" s="68"/>
      <c r="B16" s="59"/>
      <c r="C16" s="63"/>
      <c r="D16" s="56">
        <f t="shared" si="1"/>
        <v>0</v>
      </c>
      <c r="E16" s="68"/>
      <c r="F16" s="59"/>
      <c r="G16" s="63"/>
      <c r="H16" s="56">
        <f t="shared" si="0"/>
        <v>0</v>
      </c>
      <c r="J16" s="42">
        <v>30000</v>
      </c>
      <c r="K16" s="73" t="s">
        <v>38</v>
      </c>
    </row>
    <row r="17" ht="30" customHeight="1" spans="1:8">
      <c r="A17" s="71" t="s">
        <v>39</v>
      </c>
      <c r="B17" s="55">
        <v>434570</v>
      </c>
      <c r="C17" s="55"/>
      <c r="D17" s="56">
        <f t="shared" si="1"/>
        <v>434570</v>
      </c>
      <c r="E17" s="72" t="s">
        <v>40</v>
      </c>
      <c r="F17" s="55">
        <v>434570.34</v>
      </c>
      <c r="G17" s="55"/>
      <c r="H17" s="56">
        <f t="shared" si="0"/>
        <v>434570.34</v>
      </c>
    </row>
    <row r="18" ht="14.25" customHeight="1" spans="10:11">
      <c r="J18" s="42">
        <v>6160</v>
      </c>
      <c r="K18" s="73" t="s">
        <v>41</v>
      </c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</sheetData>
  <mergeCells count="5">
    <mergeCell ref="A2:H2"/>
    <mergeCell ref="B4:D4"/>
    <mergeCell ref="F4:H4"/>
    <mergeCell ref="A4:A5"/>
    <mergeCell ref="E4:E5"/>
  </mergeCells>
  <printOptions horizontalCentered="1"/>
  <pageMargins left="0" right="0" top="0" bottom="0" header="0" footer="0"/>
  <pageSetup paperSize="9" scale="60" firstPageNumber="4294963191" fitToHeight="0" orientation="landscape" useFirstPageNumber="1" horizontalDpi="600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4"/>
  <sheetViews>
    <sheetView showZeros="0" tabSelected="1" workbookViewId="0">
      <pane ySplit="5" topLeftCell="A6" activePane="bottomLeft" state="frozen"/>
      <selection/>
      <selection pane="bottomLeft" activeCell="A16" sqref="A16"/>
    </sheetView>
  </sheetViews>
  <sheetFormatPr defaultColWidth="11.625" defaultRowHeight="13.8"/>
  <cols>
    <col min="1" max="1" width="49" style="42" customWidth="1"/>
    <col min="2" max="3" width="11.625" style="42" customWidth="1"/>
    <col min="4" max="4" width="14.1666666666667" style="42" customWidth="1"/>
    <col min="5" max="5" width="38" style="42" customWidth="1"/>
    <col min="6" max="8" width="11.625" style="42" customWidth="1"/>
    <col min="9" max="9" width="91.3645833333333" style="42" customWidth="1"/>
    <col min="10" max="254" width="11.625" style="42"/>
    <col min="255" max="255" width="51.375" style="42" customWidth="1"/>
    <col min="256" max="258" width="11.625" style="42" customWidth="1"/>
    <col min="259" max="259" width="51.375" style="42" customWidth="1"/>
    <col min="260" max="262" width="11.625" style="42" customWidth="1"/>
    <col min="263" max="510" width="11.625" style="42"/>
    <col min="511" max="511" width="51.375" style="42" customWidth="1"/>
    <col min="512" max="514" width="11.625" style="42" customWidth="1"/>
    <col min="515" max="515" width="51.375" style="42" customWidth="1"/>
    <col min="516" max="518" width="11.625" style="42" customWidth="1"/>
    <col min="519" max="766" width="11.625" style="42"/>
    <col min="767" max="767" width="51.375" style="42" customWidth="1"/>
    <col min="768" max="770" width="11.625" style="42" customWidth="1"/>
    <col min="771" max="771" width="51.375" style="42" customWidth="1"/>
    <col min="772" max="774" width="11.625" style="42" customWidth="1"/>
    <col min="775" max="1022" width="11.625" style="42"/>
    <col min="1023" max="1023" width="51.375" style="42" customWidth="1"/>
    <col min="1024" max="1026" width="11.625" style="42" customWidth="1"/>
    <col min="1027" max="1027" width="51.375" style="42" customWidth="1"/>
    <col min="1028" max="1030" width="11.625" style="42" customWidth="1"/>
    <col min="1031" max="1278" width="11.625" style="42"/>
    <col min="1279" max="1279" width="51.375" style="42" customWidth="1"/>
    <col min="1280" max="1282" width="11.625" style="42" customWidth="1"/>
    <col min="1283" max="1283" width="51.375" style="42" customWidth="1"/>
    <col min="1284" max="1286" width="11.625" style="42" customWidth="1"/>
    <col min="1287" max="1534" width="11.625" style="42"/>
    <col min="1535" max="1535" width="51.375" style="42" customWidth="1"/>
    <col min="1536" max="1538" width="11.625" style="42" customWidth="1"/>
    <col min="1539" max="1539" width="51.375" style="42" customWidth="1"/>
    <col min="1540" max="1542" width="11.625" style="42" customWidth="1"/>
    <col min="1543" max="1790" width="11.625" style="42"/>
    <col min="1791" max="1791" width="51.375" style="42" customWidth="1"/>
    <col min="1792" max="1794" width="11.625" style="42" customWidth="1"/>
    <col min="1795" max="1795" width="51.375" style="42" customWidth="1"/>
    <col min="1796" max="1798" width="11.625" style="42" customWidth="1"/>
    <col min="1799" max="2046" width="11.625" style="42"/>
    <col min="2047" max="2047" width="51.375" style="42" customWidth="1"/>
    <col min="2048" max="2050" width="11.625" style="42" customWidth="1"/>
    <col min="2051" max="2051" width="51.375" style="42" customWidth="1"/>
    <col min="2052" max="2054" width="11.625" style="42" customWidth="1"/>
    <col min="2055" max="2302" width="11.625" style="42"/>
    <col min="2303" max="2303" width="51.375" style="42" customWidth="1"/>
    <col min="2304" max="2306" width="11.625" style="42" customWidth="1"/>
    <col min="2307" max="2307" width="51.375" style="42" customWidth="1"/>
    <col min="2308" max="2310" width="11.625" style="42" customWidth="1"/>
    <col min="2311" max="2558" width="11.625" style="42"/>
    <col min="2559" max="2559" width="51.375" style="42" customWidth="1"/>
    <col min="2560" max="2562" width="11.625" style="42" customWidth="1"/>
    <col min="2563" max="2563" width="51.375" style="42" customWidth="1"/>
    <col min="2564" max="2566" width="11.625" style="42" customWidth="1"/>
    <col min="2567" max="2814" width="11.625" style="42"/>
    <col min="2815" max="2815" width="51.375" style="42" customWidth="1"/>
    <col min="2816" max="2818" width="11.625" style="42" customWidth="1"/>
    <col min="2819" max="2819" width="51.375" style="42" customWidth="1"/>
    <col min="2820" max="2822" width="11.625" style="42" customWidth="1"/>
    <col min="2823" max="3070" width="11.625" style="42"/>
    <col min="3071" max="3071" width="51.375" style="42" customWidth="1"/>
    <col min="3072" max="3074" width="11.625" style="42" customWidth="1"/>
    <col min="3075" max="3075" width="51.375" style="42" customWidth="1"/>
    <col min="3076" max="3078" width="11.625" style="42" customWidth="1"/>
    <col min="3079" max="3326" width="11.625" style="42"/>
    <col min="3327" max="3327" width="51.375" style="42" customWidth="1"/>
    <col min="3328" max="3330" width="11.625" style="42" customWidth="1"/>
    <col min="3331" max="3331" width="51.375" style="42" customWidth="1"/>
    <col min="3332" max="3334" width="11.625" style="42" customWidth="1"/>
    <col min="3335" max="3582" width="11.625" style="42"/>
    <col min="3583" max="3583" width="51.375" style="42" customWidth="1"/>
    <col min="3584" max="3586" width="11.625" style="42" customWidth="1"/>
    <col min="3587" max="3587" width="51.375" style="42" customWidth="1"/>
    <col min="3588" max="3590" width="11.625" style="42" customWidth="1"/>
    <col min="3591" max="3838" width="11.625" style="42"/>
    <col min="3839" max="3839" width="51.375" style="42" customWidth="1"/>
    <col min="3840" max="3842" width="11.625" style="42" customWidth="1"/>
    <col min="3843" max="3843" width="51.375" style="42" customWidth="1"/>
    <col min="3844" max="3846" width="11.625" style="42" customWidth="1"/>
    <col min="3847" max="4094" width="11.625" style="42"/>
    <col min="4095" max="4095" width="51.375" style="42" customWidth="1"/>
    <col min="4096" max="4098" width="11.625" style="42" customWidth="1"/>
    <col min="4099" max="4099" width="51.375" style="42" customWidth="1"/>
    <col min="4100" max="4102" width="11.625" style="42" customWidth="1"/>
    <col min="4103" max="4350" width="11.625" style="42"/>
    <col min="4351" max="4351" width="51.375" style="42" customWidth="1"/>
    <col min="4352" max="4354" width="11.625" style="42" customWidth="1"/>
    <col min="4355" max="4355" width="51.375" style="42" customWidth="1"/>
    <col min="4356" max="4358" width="11.625" style="42" customWidth="1"/>
    <col min="4359" max="4606" width="11.625" style="42"/>
    <col min="4607" max="4607" width="51.375" style="42" customWidth="1"/>
    <col min="4608" max="4610" width="11.625" style="42" customWidth="1"/>
    <col min="4611" max="4611" width="51.375" style="42" customWidth="1"/>
    <col min="4612" max="4614" width="11.625" style="42" customWidth="1"/>
    <col min="4615" max="4862" width="11.625" style="42"/>
    <col min="4863" max="4863" width="51.375" style="42" customWidth="1"/>
    <col min="4864" max="4866" width="11.625" style="42" customWidth="1"/>
    <col min="4867" max="4867" width="51.375" style="42" customWidth="1"/>
    <col min="4868" max="4870" width="11.625" style="42" customWidth="1"/>
    <col min="4871" max="5118" width="11.625" style="42"/>
    <col min="5119" max="5119" width="51.375" style="42" customWidth="1"/>
    <col min="5120" max="5122" width="11.625" style="42" customWidth="1"/>
    <col min="5123" max="5123" width="51.375" style="42" customWidth="1"/>
    <col min="5124" max="5126" width="11.625" style="42" customWidth="1"/>
    <col min="5127" max="5374" width="11.625" style="42"/>
    <col min="5375" max="5375" width="51.375" style="42" customWidth="1"/>
    <col min="5376" max="5378" width="11.625" style="42" customWidth="1"/>
    <col min="5379" max="5379" width="51.375" style="42" customWidth="1"/>
    <col min="5380" max="5382" width="11.625" style="42" customWidth="1"/>
    <col min="5383" max="5630" width="11.625" style="42"/>
    <col min="5631" max="5631" width="51.375" style="42" customWidth="1"/>
    <col min="5632" max="5634" width="11.625" style="42" customWidth="1"/>
    <col min="5635" max="5635" width="51.375" style="42" customWidth="1"/>
    <col min="5636" max="5638" width="11.625" style="42" customWidth="1"/>
    <col min="5639" max="5886" width="11.625" style="42"/>
    <col min="5887" max="5887" width="51.375" style="42" customWidth="1"/>
    <col min="5888" max="5890" width="11.625" style="42" customWidth="1"/>
    <col min="5891" max="5891" width="51.375" style="42" customWidth="1"/>
    <col min="5892" max="5894" width="11.625" style="42" customWidth="1"/>
    <col min="5895" max="6142" width="11.625" style="42"/>
    <col min="6143" max="6143" width="51.375" style="42" customWidth="1"/>
    <col min="6144" max="6146" width="11.625" style="42" customWidth="1"/>
    <col min="6147" max="6147" width="51.375" style="42" customWidth="1"/>
    <col min="6148" max="6150" width="11.625" style="42" customWidth="1"/>
    <col min="6151" max="6398" width="11.625" style="42"/>
    <col min="6399" max="6399" width="51.375" style="42" customWidth="1"/>
    <col min="6400" max="6402" width="11.625" style="42" customWidth="1"/>
    <col min="6403" max="6403" width="51.375" style="42" customWidth="1"/>
    <col min="6404" max="6406" width="11.625" style="42" customWidth="1"/>
    <col min="6407" max="6654" width="11.625" style="42"/>
    <col min="6655" max="6655" width="51.375" style="42" customWidth="1"/>
    <col min="6656" max="6658" width="11.625" style="42" customWidth="1"/>
    <col min="6659" max="6659" width="51.375" style="42" customWidth="1"/>
    <col min="6660" max="6662" width="11.625" style="42" customWidth="1"/>
    <col min="6663" max="6910" width="11.625" style="42"/>
    <col min="6911" max="6911" width="51.375" style="42" customWidth="1"/>
    <col min="6912" max="6914" width="11.625" style="42" customWidth="1"/>
    <col min="6915" max="6915" width="51.375" style="42" customWidth="1"/>
    <col min="6916" max="6918" width="11.625" style="42" customWidth="1"/>
    <col min="6919" max="7166" width="11.625" style="42"/>
    <col min="7167" max="7167" width="51.375" style="42" customWidth="1"/>
    <col min="7168" max="7170" width="11.625" style="42" customWidth="1"/>
    <col min="7171" max="7171" width="51.375" style="42" customWidth="1"/>
    <col min="7172" max="7174" width="11.625" style="42" customWidth="1"/>
    <col min="7175" max="7422" width="11.625" style="42"/>
    <col min="7423" max="7423" width="51.375" style="42" customWidth="1"/>
    <col min="7424" max="7426" width="11.625" style="42" customWidth="1"/>
    <col min="7427" max="7427" width="51.375" style="42" customWidth="1"/>
    <col min="7428" max="7430" width="11.625" style="42" customWidth="1"/>
    <col min="7431" max="7678" width="11.625" style="42"/>
    <col min="7679" max="7679" width="51.375" style="42" customWidth="1"/>
    <col min="7680" max="7682" width="11.625" style="42" customWidth="1"/>
    <col min="7683" max="7683" width="51.375" style="42" customWidth="1"/>
    <col min="7684" max="7686" width="11.625" style="42" customWidth="1"/>
    <col min="7687" max="7934" width="11.625" style="42"/>
    <col min="7935" max="7935" width="51.375" style="42" customWidth="1"/>
    <col min="7936" max="7938" width="11.625" style="42" customWidth="1"/>
    <col min="7939" max="7939" width="51.375" style="42" customWidth="1"/>
    <col min="7940" max="7942" width="11.625" style="42" customWidth="1"/>
    <col min="7943" max="8190" width="11.625" style="42"/>
    <col min="8191" max="8191" width="51.375" style="42" customWidth="1"/>
    <col min="8192" max="8194" width="11.625" style="42" customWidth="1"/>
    <col min="8195" max="8195" width="51.375" style="42" customWidth="1"/>
    <col min="8196" max="8198" width="11.625" style="42" customWidth="1"/>
    <col min="8199" max="8446" width="11.625" style="42"/>
    <col min="8447" max="8447" width="51.375" style="42" customWidth="1"/>
    <col min="8448" max="8450" width="11.625" style="42" customWidth="1"/>
    <col min="8451" max="8451" width="51.375" style="42" customWidth="1"/>
    <col min="8452" max="8454" width="11.625" style="42" customWidth="1"/>
    <col min="8455" max="8702" width="11.625" style="42"/>
    <col min="8703" max="8703" width="51.375" style="42" customWidth="1"/>
    <col min="8704" max="8706" width="11.625" style="42" customWidth="1"/>
    <col min="8707" max="8707" width="51.375" style="42" customWidth="1"/>
    <col min="8708" max="8710" width="11.625" style="42" customWidth="1"/>
    <col min="8711" max="8958" width="11.625" style="42"/>
    <col min="8959" max="8959" width="51.375" style="42" customWidth="1"/>
    <col min="8960" max="8962" width="11.625" style="42" customWidth="1"/>
    <col min="8963" max="8963" width="51.375" style="42" customWidth="1"/>
    <col min="8964" max="8966" width="11.625" style="42" customWidth="1"/>
    <col min="8967" max="9214" width="11.625" style="42"/>
    <col min="9215" max="9215" width="51.375" style="42" customWidth="1"/>
    <col min="9216" max="9218" width="11.625" style="42" customWidth="1"/>
    <col min="9219" max="9219" width="51.375" style="42" customWidth="1"/>
    <col min="9220" max="9222" width="11.625" style="42" customWidth="1"/>
    <col min="9223" max="9470" width="11.625" style="42"/>
    <col min="9471" max="9471" width="51.375" style="42" customWidth="1"/>
    <col min="9472" max="9474" width="11.625" style="42" customWidth="1"/>
    <col min="9475" max="9475" width="51.375" style="42" customWidth="1"/>
    <col min="9476" max="9478" width="11.625" style="42" customWidth="1"/>
    <col min="9479" max="9726" width="11.625" style="42"/>
    <col min="9727" max="9727" width="51.375" style="42" customWidth="1"/>
    <col min="9728" max="9730" width="11.625" style="42" customWidth="1"/>
    <col min="9731" max="9731" width="51.375" style="42" customWidth="1"/>
    <col min="9732" max="9734" width="11.625" style="42" customWidth="1"/>
    <col min="9735" max="9982" width="11.625" style="42"/>
    <col min="9983" max="9983" width="51.375" style="42" customWidth="1"/>
    <col min="9984" max="9986" width="11.625" style="42" customWidth="1"/>
    <col min="9987" max="9987" width="51.375" style="42" customWidth="1"/>
    <col min="9988" max="9990" width="11.625" style="42" customWidth="1"/>
    <col min="9991" max="10238" width="11.625" style="42"/>
    <col min="10239" max="10239" width="51.375" style="42" customWidth="1"/>
    <col min="10240" max="10242" width="11.625" style="42" customWidth="1"/>
    <col min="10243" max="10243" width="51.375" style="42" customWidth="1"/>
    <col min="10244" max="10246" width="11.625" style="42" customWidth="1"/>
    <col min="10247" max="10494" width="11.625" style="42"/>
    <col min="10495" max="10495" width="51.375" style="42" customWidth="1"/>
    <col min="10496" max="10498" width="11.625" style="42" customWidth="1"/>
    <col min="10499" max="10499" width="51.375" style="42" customWidth="1"/>
    <col min="10500" max="10502" width="11.625" style="42" customWidth="1"/>
    <col min="10503" max="10750" width="11.625" style="42"/>
    <col min="10751" max="10751" width="51.375" style="42" customWidth="1"/>
    <col min="10752" max="10754" width="11.625" style="42" customWidth="1"/>
    <col min="10755" max="10755" width="51.375" style="42" customWidth="1"/>
    <col min="10756" max="10758" width="11.625" style="42" customWidth="1"/>
    <col min="10759" max="11006" width="11.625" style="42"/>
    <col min="11007" max="11007" width="51.375" style="42" customWidth="1"/>
    <col min="11008" max="11010" width="11.625" style="42" customWidth="1"/>
    <col min="11011" max="11011" width="51.375" style="42" customWidth="1"/>
    <col min="11012" max="11014" width="11.625" style="42" customWidth="1"/>
    <col min="11015" max="11262" width="11.625" style="42"/>
    <col min="11263" max="11263" width="51.375" style="42" customWidth="1"/>
    <col min="11264" max="11266" width="11.625" style="42" customWidth="1"/>
    <col min="11267" max="11267" width="51.375" style="42" customWidth="1"/>
    <col min="11268" max="11270" width="11.625" style="42" customWidth="1"/>
    <col min="11271" max="11518" width="11.625" style="42"/>
    <col min="11519" max="11519" width="51.375" style="42" customWidth="1"/>
    <col min="11520" max="11522" width="11.625" style="42" customWidth="1"/>
    <col min="11523" max="11523" width="51.375" style="42" customWidth="1"/>
    <col min="11524" max="11526" width="11.625" style="42" customWidth="1"/>
    <col min="11527" max="11774" width="11.625" style="42"/>
    <col min="11775" max="11775" width="51.375" style="42" customWidth="1"/>
    <col min="11776" max="11778" width="11.625" style="42" customWidth="1"/>
    <col min="11779" max="11779" width="51.375" style="42" customWidth="1"/>
    <col min="11780" max="11782" width="11.625" style="42" customWidth="1"/>
    <col min="11783" max="12030" width="11.625" style="42"/>
    <col min="12031" max="12031" width="51.375" style="42" customWidth="1"/>
    <col min="12032" max="12034" width="11.625" style="42" customWidth="1"/>
    <col min="12035" max="12035" width="51.375" style="42" customWidth="1"/>
    <col min="12036" max="12038" width="11.625" style="42" customWidth="1"/>
    <col min="12039" max="12286" width="11.625" style="42"/>
    <col min="12287" max="12287" width="51.375" style="42" customWidth="1"/>
    <col min="12288" max="12290" width="11.625" style="42" customWidth="1"/>
    <col min="12291" max="12291" width="51.375" style="42" customWidth="1"/>
    <col min="12292" max="12294" width="11.625" style="42" customWidth="1"/>
    <col min="12295" max="12542" width="11.625" style="42"/>
    <col min="12543" max="12543" width="51.375" style="42" customWidth="1"/>
    <col min="12544" max="12546" width="11.625" style="42" customWidth="1"/>
    <col min="12547" max="12547" width="51.375" style="42" customWidth="1"/>
    <col min="12548" max="12550" width="11.625" style="42" customWidth="1"/>
    <col min="12551" max="12798" width="11.625" style="42"/>
    <col min="12799" max="12799" width="51.375" style="42" customWidth="1"/>
    <col min="12800" max="12802" width="11.625" style="42" customWidth="1"/>
    <col min="12803" max="12803" width="51.375" style="42" customWidth="1"/>
    <col min="12804" max="12806" width="11.625" style="42" customWidth="1"/>
    <col min="12807" max="13054" width="11.625" style="42"/>
    <col min="13055" max="13055" width="51.375" style="42" customWidth="1"/>
    <col min="13056" max="13058" width="11.625" style="42" customWidth="1"/>
    <col min="13059" max="13059" width="51.375" style="42" customWidth="1"/>
    <col min="13060" max="13062" width="11.625" style="42" customWidth="1"/>
    <col min="13063" max="13310" width="11.625" style="42"/>
    <col min="13311" max="13311" width="51.375" style="42" customWidth="1"/>
    <col min="13312" max="13314" width="11.625" style="42" customWidth="1"/>
    <col min="13315" max="13315" width="51.375" style="42" customWidth="1"/>
    <col min="13316" max="13318" width="11.625" style="42" customWidth="1"/>
    <col min="13319" max="13566" width="11.625" style="42"/>
    <col min="13567" max="13567" width="51.375" style="42" customWidth="1"/>
    <col min="13568" max="13570" width="11.625" style="42" customWidth="1"/>
    <col min="13571" max="13571" width="51.375" style="42" customWidth="1"/>
    <col min="13572" max="13574" width="11.625" style="42" customWidth="1"/>
    <col min="13575" max="13822" width="11.625" style="42"/>
    <col min="13823" max="13823" width="51.375" style="42" customWidth="1"/>
    <col min="13824" max="13826" width="11.625" style="42" customWidth="1"/>
    <col min="13827" max="13827" width="51.375" style="42" customWidth="1"/>
    <col min="13828" max="13830" width="11.625" style="42" customWidth="1"/>
    <col min="13831" max="14078" width="11.625" style="42"/>
    <col min="14079" max="14079" width="51.375" style="42" customWidth="1"/>
    <col min="14080" max="14082" width="11.625" style="42" customWidth="1"/>
    <col min="14083" max="14083" width="51.375" style="42" customWidth="1"/>
    <col min="14084" max="14086" width="11.625" style="42" customWidth="1"/>
    <col min="14087" max="14334" width="11.625" style="42"/>
    <col min="14335" max="14335" width="51.375" style="42" customWidth="1"/>
    <col min="14336" max="14338" width="11.625" style="42" customWidth="1"/>
    <col min="14339" max="14339" width="51.375" style="42" customWidth="1"/>
    <col min="14340" max="14342" width="11.625" style="42" customWidth="1"/>
    <col min="14343" max="14590" width="11.625" style="42"/>
    <col min="14591" max="14591" width="51.375" style="42" customWidth="1"/>
    <col min="14592" max="14594" width="11.625" style="42" customWidth="1"/>
    <col min="14595" max="14595" width="51.375" style="42" customWidth="1"/>
    <col min="14596" max="14598" width="11.625" style="42" customWidth="1"/>
    <col min="14599" max="14846" width="11.625" style="42"/>
    <col min="14847" max="14847" width="51.375" style="42" customWidth="1"/>
    <col min="14848" max="14850" width="11.625" style="42" customWidth="1"/>
    <col min="14851" max="14851" width="51.375" style="42" customWidth="1"/>
    <col min="14852" max="14854" width="11.625" style="42" customWidth="1"/>
    <col min="14855" max="15102" width="11.625" style="42"/>
    <col min="15103" max="15103" width="51.375" style="42" customWidth="1"/>
    <col min="15104" max="15106" width="11.625" style="42" customWidth="1"/>
    <col min="15107" max="15107" width="51.375" style="42" customWidth="1"/>
    <col min="15108" max="15110" width="11.625" style="42" customWidth="1"/>
    <col min="15111" max="15358" width="11.625" style="42"/>
    <col min="15359" max="15359" width="51.375" style="42" customWidth="1"/>
    <col min="15360" max="15362" width="11.625" style="42" customWidth="1"/>
    <col min="15363" max="15363" width="51.375" style="42" customWidth="1"/>
    <col min="15364" max="15366" width="11.625" style="42" customWidth="1"/>
    <col min="15367" max="15614" width="11.625" style="42"/>
    <col min="15615" max="15615" width="51.375" style="42" customWidth="1"/>
    <col min="15616" max="15618" width="11.625" style="42" customWidth="1"/>
    <col min="15619" max="15619" width="51.375" style="42" customWidth="1"/>
    <col min="15620" max="15622" width="11.625" style="42" customWidth="1"/>
    <col min="15623" max="15870" width="11.625" style="42"/>
    <col min="15871" max="15871" width="51.375" style="42" customWidth="1"/>
    <col min="15872" max="15874" width="11.625" style="42" customWidth="1"/>
    <col min="15875" max="15875" width="51.375" style="42" customWidth="1"/>
    <col min="15876" max="15878" width="11.625" style="42" customWidth="1"/>
    <col min="15879" max="16126" width="11.625" style="42"/>
    <col min="16127" max="16127" width="51.375" style="42" customWidth="1"/>
    <col min="16128" max="16130" width="11.625" style="42" customWidth="1"/>
    <col min="16131" max="16131" width="51.375" style="42" customWidth="1"/>
    <col min="16132" max="16134" width="11.625" style="42" customWidth="1"/>
    <col min="16135" max="16382" width="11.625" style="42"/>
  </cols>
  <sheetData>
    <row r="1" ht="17.4" spans="1:8">
      <c r="A1" s="43" t="s">
        <v>0</v>
      </c>
      <c r="B1" s="44"/>
      <c r="C1" s="44"/>
      <c r="D1" s="44"/>
      <c r="E1" s="44"/>
      <c r="F1" s="44"/>
      <c r="G1" s="44"/>
      <c r="H1" s="44"/>
    </row>
    <row r="2" ht="28.2" customHeight="1" spans="1:8">
      <c r="A2" s="45" t="s">
        <v>1</v>
      </c>
      <c r="B2" s="45"/>
      <c r="C2" s="45"/>
      <c r="D2" s="45"/>
      <c r="E2" s="45"/>
      <c r="F2" s="45"/>
      <c r="G2" s="45"/>
      <c r="H2" s="45"/>
    </row>
    <row r="3" ht="17.25" customHeight="1" spans="1:8">
      <c r="A3" s="46"/>
      <c r="B3" s="47"/>
      <c r="C3" s="47"/>
      <c r="D3" s="47"/>
      <c r="E3" s="48"/>
      <c r="F3" s="48"/>
      <c r="G3" s="48"/>
      <c r="H3" s="49" t="s">
        <v>2</v>
      </c>
    </row>
    <row r="4" ht="25" customHeight="1" spans="1:8">
      <c r="A4" s="50" t="s">
        <v>3</v>
      </c>
      <c r="B4" s="51" t="s">
        <v>4</v>
      </c>
      <c r="C4" s="51"/>
      <c r="D4" s="51"/>
      <c r="E4" s="50" t="s">
        <v>3</v>
      </c>
      <c r="F4" s="51" t="s">
        <v>5</v>
      </c>
      <c r="G4" s="51"/>
      <c r="H4" s="51"/>
    </row>
    <row r="5" ht="29" customHeight="1" spans="1:8">
      <c r="A5" s="52"/>
      <c r="B5" s="76" t="s">
        <v>42</v>
      </c>
      <c r="C5" s="53" t="s">
        <v>7</v>
      </c>
      <c r="D5" s="53" t="s">
        <v>8</v>
      </c>
      <c r="E5" s="52"/>
      <c r="F5" s="76" t="s">
        <v>42</v>
      </c>
      <c r="G5" s="53" t="s">
        <v>7</v>
      </c>
      <c r="H5" s="76" t="s">
        <v>9</v>
      </c>
    </row>
    <row r="6" ht="30" customHeight="1" spans="1:8">
      <c r="A6" s="54" t="s">
        <v>10</v>
      </c>
      <c r="B6" s="55">
        <v>209325.33</v>
      </c>
      <c r="C6" s="55">
        <v>10900</v>
      </c>
      <c r="D6" s="77">
        <f t="shared" ref="D6:D10" si="0">C6+B6</f>
        <v>220225.33</v>
      </c>
      <c r="E6" s="57" t="s">
        <v>11</v>
      </c>
      <c r="F6" s="55">
        <v>417852.44</v>
      </c>
      <c r="G6" s="55">
        <v>49900</v>
      </c>
      <c r="H6" s="77">
        <f t="shared" ref="H6:H8" si="1">G6+F6</f>
        <v>467752.44</v>
      </c>
    </row>
    <row r="7" s="42" customFormat="1" ht="30" customHeight="1" spans="1:9">
      <c r="A7" s="58" t="s">
        <v>12</v>
      </c>
      <c r="B7" s="59">
        <v>41937</v>
      </c>
      <c r="C7" s="59">
        <v>0</v>
      </c>
      <c r="D7" s="56">
        <f t="shared" si="0"/>
        <v>41937</v>
      </c>
      <c r="E7" s="60" t="s">
        <v>22</v>
      </c>
      <c r="F7" s="59">
        <v>37928.88</v>
      </c>
      <c r="G7" s="61">
        <v>90000</v>
      </c>
      <c r="H7" s="56">
        <f t="shared" si="1"/>
        <v>127928.88</v>
      </c>
      <c r="I7" s="80"/>
    </row>
    <row r="8" ht="30" customHeight="1" spans="1:9">
      <c r="A8" s="58" t="s">
        <v>15</v>
      </c>
      <c r="B8" s="59">
        <v>167388.33</v>
      </c>
      <c r="C8" s="59">
        <v>10900</v>
      </c>
      <c r="D8" s="56">
        <f t="shared" si="0"/>
        <v>178288.33</v>
      </c>
      <c r="E8" s="60" t="s">
        <v>31</v>
      </c>
      <c r="F8" s="59">
        <v>43240</v>
      </c>
      <c r="G8" s="63">
        <v>-40100</v>
      </c>
      <c r="H8" s="56">
        <f t="shared" si="1"/>
        <v>3140</v>
      </c>
      <c r="I8" s="80"/>
    </row>
    <row r="9" ht="30" customHeight="1" spans="1:9">
      <c r="A9" s="62" t="s">
        <v>18</v>
      </c>
      <c r="B9" s="59">
        <v>112626</v>
      </c>
      <c r="C9" s="63">
        <v>10900</v>
      </c>
      <c r="D9" s="56">
        <f t="shared" si="0"/>
        <v>123526</v>
      </c>
      <c r="E9" s="78" t="s">
        <v>34</v>
      </c>
      <c r="F9" s="55">
        <v>92174.9</v>
      </c>
      <c r="G9" s="55"/>
      <c r="H9" s="77">
        <f>F9</f>
        <v>92174.9</v>
      </c>
      <c r="I9" s="75"/>
    </row>
    <row r="10" ht="30" customHeight="1" spans="1:11">
      <c r="A10" s="54" t="s">
        <v>25</v>
      </c>
      <c r="B10" s="55">
        <v>340070</v>
      </c>
      <c r="C10" s="55">
        <v>0</v>
      </c>
      <c r="D10" s="77">
        <f t="shared" si="0"/>
        <v>340070</v>
      </c>
      <c r="E10" s="78" t="s">
        <v>36</v>
      </c>
      <c r="F10" s="55">
        <v>39368</v>
      </c>
      <c r="G10" s="79">
        <v>-39000</v>
      </c>
      <c r="H10" s="77">
        <f>G10+F10</f>
        <v>368</v>
      </c>
      <c r="I10" s="80"/>
      <c r="K10" s="73"/>
    </row>
    <row r="11" ht="30" customHeight="1" spans="1:9">
      <c r="A11" s="70"/>
      <c r="B11" s="59">
        <v>0</v>
      </c>
      <c r="C11" s="63"/>
      <c r="D11" s="56"/>
      <c r="E11" s="78"/>
      <c r="F11" s="55"/>
      <c r="G11" s="79"/>
      <c r="H11" s="77"/>
      <c r="I11" s="75"/>
    </row>
    <row r="12" ht="30" customHeight="1" spans="1:11">
      <c r="A12" s="68"/>
      <c r="B12" s="59">
        <v>0</v>
      </c>
      <c r="C12" s="63"/>
      <c r="D12" s="56"/>
      <c r="E12" s="68"/>
      <c r="F12" s="59">
        <v>0</v>
      </c>
      <c r="G12" s="63"/>
      <c r="H12" s="56">
        <v>0</v>
      </c>
      <c r="K12" s="73"/>
    </row>
    <row r="13" ht="30" customHeight="1" spans="1:8">
      <c r="A13" s="71" t="s">
        <v>39</v>
      </c>
      <c r="B13" s="55">
        <v>549395.33</v>
      </c>
      <c r="C13" s="55">
        <v>10900</v>
      </c>
      <c r="D13" s="77">
        <f>C13+B13</f>
        <v>560295.33</v>
      </c>
      <c r="E13" s="72" t="s">
        <v>40</v>
      </c>
      <c r="F13" s="55">
        <v>549395.34</v>
      </c>
      <c r="G13" s="55">
        <v>10900</v>
      </c>
      <c r="H13" s="55">
        <f>G13+F13</f>
        <v>560295.34</v>
      </c>
    </row>
    <row r="14" ht="14.25" customHeight="1" spans="11:11">
      <c r="K14" s="73"/>
    </row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</sheetData>
  <mergeCells count="5">
    <mergeCell ref="A2:H2"/>
    <mergeCell ref="B4:D4"/>
    <mergeCell ref="F4:H4"/>
    <mergeCell ref="A4:A5"/>
    <mergeCell ref="E4:E5"/>
  </mergeCells>
  <printOptions horizontalCentered="1"/>
  <pageMargins left="0" right="0" top="0.786805555555556" bottom="0" header="0" footer="0"/>
  <pageSetup paperSize="9" firstPageNumber="4294963191" fitToHeight="0" orientation="landscape" useFirstPageNumber="1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8"/>
  <sheetViews>
    <sheetView showZeros="0" workbookViewId="0">
      <pane ySplit="5" topLeftCell="A6" activePane="bottomLeft" state="frozen"/>
      <selection/>
      <selection pane="bottomLeft" activeCell="I19" sqref="I19"/>
    </sheetView>
  </sheetViews>
  <sheetFormatPr defaultColWidth="11.625" defaultRowHeight="13.8"/>
  <cols>
    <col min="1" max="1" width="49" style="42" customWidth="1"/>
    <col min="2" max="3" width="11.625" style="42" customWidth="1"/>
    <col min="4" max="4" width="14.1666666666667" style="42" customWidth="1"/>
    <col min="5" max="5" width="38" style="42" customWidth="1"/>
    <col min="6" max="8" width="11.625" style="42" customWidth="1"/>
    <col min="9" max="9" width="91.3645833333333" style="42" customWidth="1"/>
    <col min="10" max="254" width="11.625" style="42"/>
    <col min="255" max="255" width="51.375" style="42" customWidth="1"/>
    <col min="256" max="258" width="11.625" style="42" customWidth="1"/>
    <col min="259" max="259" width="51.375" style="42" customWidth="1"/>
    <col min="260" max="262" width="11.625" style="42" customWidth="1"/>
    <col min="263" max="510" width="11.625" style="42"/>
    <col min="511" max="511" width="51.375" style="42" customWidth="1"/>
    <col min="512" max="514" width="11.625" style="42" customWidth="1"/>
    <col min="515" max="515" width="51.375" style="42" customWidth="1"/>
    <col min="516" max="518" width="11.625" style="42" customWidth="1"/>
    <col min="519" max="766" width="11.625" style="42"/>
    <col min="767" max="767" width="51.375" style="42" customWidth="1"/>
    <col min="768" max="770" width="11.625" style="42" customWidth="1"/>
    <col min="771" max="771" width="51.375" style="42" customWidth="1"/>
    <col min="772" max="774" width="11.625" style="42" customWidth="1"/>
    <col min="775" max="1022" width="11.625" style="42"/>
    <col min="1023" max="1023" width="51.375" style="42" customWidth="1"/>
    <col min="1024" max="1026" width="11.625" style="42" customWidth="1"/>
    <col min="1027" max="1027" width="51.375" style="42" customWidth="1"/>
    <col min="1028" max="1030" width="11.625" style="42" customWidth="1"/>
    <col min="1031" max="1278" width="11.625" style="42"/>
    <col min="1279" max="1279" width="51.375" style="42" customWidth="1"/>
    <col min="1280" max="1282" width="11.625" style="42" customWidth="1"/>
    <col min="1283" max="1283" width="51.375" style="42" customWidth="1"/>
    <col min="1284" max="1286" width="11.625" style="42" customWidth="1"/>
    <col min="1287" max="1534" width="11.625" style="42"/>
    <col min="1535" max="1535" width="51.375" style="42" customWidth="1"/>
    <col min="1536" max="1538" width="11.625" style="42" customWidth="1"/>
    <col min="1539" max="1539" width="51.375" style="42" customWidth="1"/>
    <col min="1540" max="1542" width="11.625" style="42" customWidth="1"/>
    <col min="1543" max="1790" width="11.625" style="42"/>
    <col min="1791" max="1791" width="51.375" style="42" customWidth="1"/>
    <col min="1792" max="1794" width="11.625" style="42" customWidth="1"/>
    <col min="1795" max="1795" width="51.375" style="42" customWidth="1"/>
    <col min="1796" max="1798" width="11.625" style="42" customWidth="1"/>
    <col min="1799" max="2046" width="11.625" style="42"/>
    <col min="2047" max="2047" width="51.375" style="42" customWidth="1"/>
    <col min="2048" max="2050" width="11.625" style="42" customWidth="1"/>
    <col min="2051" max="2051" width="51.375" style="42" customWidth="1"/>
    <col min="2052" max="2054" width="11.625" style="42" customWidth="1"/>
    <col min="2055" max="2302" width="11.625" style="42"/>
    <col min="2303" max="2303" width="51.375" style="42" customWidth="1"/>
    <col min="2304" max="2306" width="11.625" style="42" customWidth="1"/>
    <col min="2307" max="2307" width="51.375" style="42" customWidth="1"/>
    <col min="2308" max="2310" width="11.625" style="42" customWidth="1"/>
    <col min="2311" max="2558" width="11.625" style="42"/>
    <col min="2559" max="2559" width="51.375" style="42" customWidth="1"/>
    <col min="2560" max="2562" width="11.625" style="42" customWidth="1"/>
    <col min="2563" max="2563" width="51.375" style="42" customWidth="1"/>
    <col min="2564" max="2566" width="11.625" style="42" customWidth="1"/>
    <col min="2567" max="2814" width="11.625" style="42"/>
    <col min="2815" max="2815" width="51.375" style="42" customWidth="1"/>
    <col min="2816" max="2818" width="11.625" style="42" customWidth="1"/>
    <col min="2819" max="2819" width="51.375" style="42" customWidth="1"/>
    <col min="2820" max="2822" width="11.625" style="42" customWidth="1"/>
    <col min="2823" max="3070" width="11.625" style="42"/>
    <col min="3071" max="3071" width="51.375" style="42" customWidth="1"/>
    <col min="3072" max="3074" width="11.625" style="42" customWidth="1"/>
    <col min="3075" max="3075" width="51.375" style="42" customWidth="1"/>
    <col min="3076" max="3078" width="11.625" style="42" customWidth="1"/>
    <col min="3079" max="3326" width="11.625" style="42"/>
    <col min="3327" max="3327" width="51.375" style="42" customWidth="1"/>
    <col min="3328" max="3330" width="11.625" style="42" customWidth="1"/>
    <col min="3331" max="3331" width="51.375" style="42" customWidth="1"/>
    <col min="3332" max="3334" width="11.625" style="42" customWidth="1"/>
    <col min="3335" max="3582" width="11.625" style="42"/>
    <col min="3583" max="3583" width="51.375" style="42" customWidth="1"/>
    <col min="3584" max="3586" width="11.625" style="42" customWidth="1"/>
    <col min="3587" max="3587" width="51.375" style="42" customWidth="1"/>
    <col min="3588" max="3590" width="11.625" style="42" customWidth="1"/>
    <col min="3591" max="3838" width="11.625" style="42"/>
    <col min="3839" max="3839" width="51.375" style="42" customWidth="1"/>
    <col min="3840" max="3842" width="11.625" style="42" customWidth="1"/>
    <col min="3843" max="3843" width="51.375" style="42" customWidth="1"/>
    <col min="3844" max="3846" width="11.625" style="42" customWidth="1"/>
    <col min="3847" max="4094" width="11.625" style="42"/>
    <col min="4095" max="4095" width="51.375" style="42" customWidth="1"/>
    <col min="4096" max="4098" width="11.625" style="42" customWidth="1"/>
    <col min="4099" max="4099" width="51.375" style="42" customWidth="1"/>
    <col min="4100" max="4102" width="11.625" style="42" customWidth="1"/>
    <col min="4103" max="4350" width="11.625" style="42"/>
    <col min="4351" max="4351" width="51.375" style="42" customWidth="1"/>
    <col min="4352" max="4354" width="11.625" style="42" customWidth="1"/>
    <col min="4355" max="4355" width="51.375" style="42" customWidth="1"/>
    <col min="4356" max="4358" width="11.625" style="42" customWidth="1"/>
    <col min="4359" max="4606" width="11.625" style="42"/>
    <col min="4607" max="4607" width="51.375" style="42" customWidth="1"/>
    <col min="4608" max="4610" width="11.625" style="42" customWidth="1"/>
    <col min="4611" max="4611" width="51.375" style="42" customWidth="1"/>
    <col min="4612" max="4614" width="11.625" style="42" customWidth="1"/>
    <col min="4615" max="4862" width="11.625" style="42"/>
    <col min="4863" max="4863" width="51.375" style="42" customWidth="1"/>
    <col min="4864" max="4866" width="11.625" style="42" customWidth="1"/>
    <col min="4867" max="4867" width="51.375" style="42" customWidth="1"/>
    <col min="4868" max="4870" width="11.625" style="42" customWidth="1"/>
    <col min="4871" max="5118" width="11.625" style="42"/>
    <col min="5119" max="5119" width="51.375" style="42" customWidth="1"/>
    <col min="5120" max="5122" width="11.625" style="42" customWidth="1"/>
    <col min="5123" max="5123" width="51.375" style="42" customWidth="1"/>
    <col min="5124" max="5126" width="11.625" style="42" customWidth="1"/>
    <col min="5127" max="5374" width="11.625" style="42"/>
    <col min="5375" max="5375" width="51.375" style="42" customWidth="1"/>
    <col min="5376" max="5378" width="11.625" style="42" customWidth="1"/>
    <col min="5379" max="5379" width="51.375" style="42" customWidth="1"/>
    <col min="5380" max="5382" width="11.625" style="42" customWidth="1"/>
    <col min="5383" max="5630" width="11.625" style="42"/>
    <col min="5631" max="5631" width="51.375" style="42" customWidth="1"/>
    <col min="5632" max="5634" width="11.625" style="42" customWidth="1"/>
    <col min="5635" max="5635" width="51.375" style="42" customWidth="1"/>
    <col min="5636" max="5638" width="11.625" style="42" customWidth="1"/>
    <col min="5639" max="5886" width="11.625" style="42"/>
    <col min="5887" max="5887" width="51.375" style="42" customWidth="1"/>
    <col min="5888" max="5890" width="11.625" style="42" customWidth="1"/>
    <col min="5891" max="5891" width="51.375" style="42" customWidth="1"/>
    <col min="5892" max="5894" width="11.625" style="42" customWidth="1"/>
    <col min="5895" max="6142" width="11.625" style="42"/>
    <col min="6143" max="6143" width="51.375" style="42" customWidth="1"/>
    <col min="6144" max="6146" width="11.625" style="42" customWidth="1"/>
    <col min="6147" max="6147" width="51.375" style="42" customWidth="1"/>
    <col min="6148" max="6150" width="11.625" style="42" customWidth="1"/>
    <col min="6151" max="6398" width="11.625" style="42"/>
    <col min="6399" max="6399" width="51.375" style="42" customWidth="1"/>
    <col min="6400" max="6402" width="11.625" style="42" customWidth="1"/>
    <col min="6403" max="6403" width="51.375" style="42" customWidth="1"/>
    <col min="6404" max="6406" width="11.625" style="42" customWidth="1"/>
    <col min="6407" max="6654" width="11.625" style="42"/>
    <col min="6655" max="6655" width="51.375" style="42" customWidth="1"/>
    <col min="6656" max="6658" width="11.625" style="42" customWidth="1"/>
    <col min="6659" max="6659" width="51.375" style="42" customWidth="1"/>
    <col min="6660" max="6662" width="11.625" style="42" customWidth="1"/>
    <col min="6663" max="6910" width="11.625" style="42"/>
    <col min="6911" max="6911" width="51.375" style="42" customWidth="1"/>
    <col min="6912" max="6914" width="11.625" style="42" customWidth="1"/>
    <col min="6915" max="6915" width="51.375" style="42" customWidth="1"/>
    <col min="6916" max="6918" width="11.625" style="42" customWidth="1"/>
    <col min="6919" max="7166" width="11.625" style="42"/>
    <col min="7167" max="7167" width="51.375" style="42" customWidth="1"/>
    <col min="7168" max="7170" width="11.625" style="42" customWidth="1"/>
    <col min="7171" max="7171" width="51.375" style="42" customWidth="1"/>
    <col min="7172" max="7174" width="11.625" style="42" customWidth="1"/>
    <col min="7175" max="7422" width="11.625" style="42"/>
    <col min="7423" max="7423" width="51.375" style="42" customWidth="1"/>
    <col min="7424" max="7426" width="11.625" style="42" customWidth="1"/>
    <col min="7427" max="7427" width="51.375" style="42" customWidth="1"/>
    <col min="7428" max="7430" width="11.625" style="42" customWidth="1"/>
    <col min="7431" max="7678" width="11.625" style="42"/>
    <col min="7679" max="7679" width="51.375" style="42" customWidth="1"/>
    <col min="7680" max="7682" width="11.625" style="42" customWidth="1"/>
    <col min="7683" max="7683" width="51.375" style="42" customWidth="1"/>
    <col min="7684" max="7686" width="11.625" style="42" customWidth="1"/>
    <col min="7687" max="7934" width="11.625" style="42"/>
    <col min="7935" max="7935" width="51.375" style="42" customWidth="1"/>
    <col min="7936" max="7938" width="11.625" style="42" customWidth="1"/>
    <col min="7939" max="7939" width="51.375" style="42" customWidth="1"/>
    <col min="7940" max="7942" width="11.625" style="42" customWidth="1"/>
    <col min="7943" max="8190" width="11.625" style="42"/>
    <col min="8191" max="8191" width="51.375" style="42" customWidth="1"/>
    <col min="8192" max="8194" width="11.625" style="42" customWidth="1"/>
    <col min="8195" max="8195" width="51.375" style="42" customWidth="1"/>
    <col min="8196" max="8198" width="11.625" style="42" customWidth="1"/>
    <col min="8199" max="8446" width="11.625" style="42"/>
    <col min="8447" max="8447" width="51.375" style="42" customWidth="1"/>
    <col min="8448" max="8450" width="11.625" style="42" customWidth="1"/>
    <col min="8451" max="8451" width="51.375" style="42" customWidth="1"/>
    <col min="8452" max="8454" width="11.625" style="42" customWidth="1"/>
    <col min="8455" max="8702" width="11.625" style="42"/>
    <col min="8703" max="8703" width="51.375" style="42" customWidth="1"/>
    <col min="8704" max="8706" width="11.625" style="42" customWidth="1"/>
    <col min="8707" max="8707" width="51.375" style="42" customWidth="1"/>
    <col min="8708" max="8710" width="11.625" style="42" customWidth="1"/>
    <col min="8711" max="8958" width="11.625" style="42"/>
    <col min="8959" max="8959" width="51.375" style="42" customWidth="1"/>
    <col min="8960" max="8962" width="11.625" style="42" customWidth="1"/>
    <col min="8963" max="8963" width="51.375" style="42" customWidth="1"/>
    <col min="8964" max="8966" width="11.625" style="42" customWidth="1"/>
    <col min="8967" max="9214" width="11.625" style="42"/>
    <col min="9215" max="9215" width="51.375" style="42" customWidth="1"/>
    <col min="9216" max="9218" width="11.625" style="42" customWidth="1"/>
    <col min="9219" max="9219" width="51.375" style="42" customWidth="1"/>
    <col min="9220" max="9222" width="11.625" style="42" customWidth="1"/>
    <col min="9223" max="9470" width="11.625" style="42"/>
    <col min="9471" max="9471" width="51.375" style="42" customWidth="1"/>
    <col min="9472" max="9474" width="11.625" style="42" customWidth="1"/>
    <col min="9475" max="9475" width="51.375" style="42" customWidth="1"/>
    <col min="9476" max="9478" width="11.625" style="42" customWidth="1"/>
    <col min="9479" max="9726" width="11.625" style="42"/>
    <col min="9727" max="9727" width="51.375" style="42" customWidth="1"/>
    <col min="9728" max="9730" width="11.625" style="42" customWidth="1"/>
    <col min="9731" max="9731" width="51.375" style="42" customWidth="1"/>
    <col min="9732" max="9734" width="11.625" style="42" customWidth="1"/>
    <col min="9735" max="9982" width="11.625" style="42"/>
    <col min="9983" max="9983" width="51.375" style="42" customWidth="1"/>
    <col min="9984" max="9986" width="11.625" style="42" customWidth="1"/>
    <col min="9987" max="9987" width="51.375" style="42" customWidth="1"/>
    <col min="9988" max="9990" width="11.625" style="42" customWidth="1"/>
    <col min="9991" max="10238" width="11.625" style="42"/>
    <col min="10239" max="10239" width="51.375" style="42" customWidth="1"/>
    <col min="10240" max="10242" width="11.625" style="42" customWidth="1"/>
    <col min="10243" max="10243" width="51.375" style="42" customWidth="1"/>
    <col min="10244" max="10246" width="11.625" style="42" customWidth="1"/>
    <col min="10247" max="10494" width="11.625" style="42"/>
    <col min="10495" max="10495" width="51.375" style="42" customWidth="1"/>
    <col min="10496" max="10498" width="11.625" style="42" customWidth="1"/>
    <col min="10499" max="10499" width="51.375" style="42" customWidth="1"/>
    <col min="10500" max="10502" width="11.625" style="42" customWidth="1"/>
    <col min="10503" max="10750" width="11.625" style="42"/>
    <col min="10751" max="10751" width="51.375" style="42" customWidth="1"/>
    <col min="10752" max="10754" width="11.625" style="42" customWidth="1"/>
    <col min="10755" max="10755" width="51.375" style="42" customWidth="1"/>
    <col min="10756" max="10758" width="11.625" style="42" customWidth="1"/>
    <col min="10759" max="11006" width="11.625" style="42"/>
    <col min="11007" max="11007" width="51.375" style="42" customWidth="1"/>
    <col min="11008" max="11010" width="11.625" style="42" customWidth="1"/>
    <col min="11011" max="11011" width="51.375" style="42" customWidth="1"/>
    <col min="11012" max="11014" width="11.625" style="42" customWidth="1"/>
    <col min="11015" max="11262" width="11.625" style="42"/>
    <col min="11263" max="11263" width="51.375" style="42" customWidth="1"/>
    <col min="11264" max="11266" width="11.625" style="42" customWidth="1"/>
    <col min="11267" max="11267" width="51.375" style="42" customWidth="1"/>
    <col min="11268" max="11270" width="11.625" style="42" customWidth="1"/>
    <col min="11271" max="11518" width="11.625" style="42"/>
    <col min="11519" max="11519" width="51.375" style="42" customWidth="1"/>
    <col min="11520" max="11522" width="11.625" style="42" customWidth="1"/>
    <col min="11523" max="11523" width="51.375" style="42" customWidth="1"/>
    <col min="11524" max="11526" width="11.625" style="42" customWidth="1"/>
    <col min="11527" max="11774" width="11.625" style="42"/>
    <col min="11775" max="11775" width="51.375" style="42" customWidth="1"/>
    <col min="11776" max="11778" width="11.625" style="42" customWidth="1"/>
    <col min="11779" max="11779" width="51.375" style="42" customWidth="1"/>
    <col min="11780" max="11782" width="11.625" style="42" customWidth="1"/>
    <col min="11783" max="12030" width="11.625" style="42"/>
    <col min="12031" max="12031" width="51.375" style="42" customWidth="1"/>
    <col min="12032" max="12034" width="11.625" style="42" customWidth="1"/>
    <col min="12035" max="12035" width="51.375" style="42" customWidth="1"/>
    <col min="12036" max="12038" width="11.625" style="42" customWidth="1"/>
    <col min="12039" max="12286" width="11.625" style="42"/>
    <col min="12287" max="12287" width="51.375" style="42" customWidth="1"/>
    <col min="12288" max="12290" width="11.625" style="42" customWidth="1"/>
    <col min="12291" max="12291" width="51.375" style="42" customWidth="1"/>
    <col min="12292" max="12294" width="11.625" style="42" customWidth="1"/>
    <col min="12295" max="12542" width="11.625" style="42"/>
    <col min="12543" max="12543" width="51.375" style="42" customWidth="1"/>
    <col min="12544" max="12546" width="11.625" style="42" customWidth="1"/>
    <col min="12547" max="12547" width="51.375" style="42" customWidth="1"/>
    <col min="12548" max="12550" width="11.625" style="42" customWidth="1"/>
    <col min="12551" max="12798" width="11.625" style="42"/>
    <col min="12799" max="12799" width="51.375" style="42" customWidth="1"/>
    <col min="12800" max="12802" width="11.625" style="42" customWidth="1"/>
    <col min="12803" max="12803" width="51.375" style="42" customWidth="1"/>
    <col min="12804" max="12806" width="11.625" style="42" customWidth="1"/>
    <col min="12807" max="13054" width="11.625" style="42"/>
    <col min="13055" max="13055" width="51.375" style="42" customWidth="1"/>
    <col min="13056" max="13058" width="11.625" style="42" customWidth="1"/>
    <col min="13059" max="13059" width="51.375" style="42" customWidth="1"/>
    <col min="13060" max="13062" width="11.625" style="42" customWidth="1"/>
    <col min="13063" max="13310" width="11.625" style="42"/>
    <col min="13311" max="13311" width="51.375" style="42" customWidth="1"/>
    <col min="13312" max="13314" width="11.625" style="42" customWidth="1"/>
    <col min="13315" max="13315" width="51.375" style="42" customWidth="1"/>
    <col min="13316" max="13318" width="11.625" style="42" customWidth="1"/>
    <col min="13319" max="13566" width="11.625" style="42"/>
    <col min="13567" max="13567" width="51.375" style="42" customWidth="1"/>
    <col min="13568" max="13570" width="11.625" style="42" customWidth="1"/>
    <col min="13571" max="13571" width="51.375" style="42" customWidth="1"/>
    <col min="13572" max="13574" width="11.625" style="42" customWidth="1"/>
    <col min="13575" max="13822" width="11.625" style="42"/>
    <col min="13823" max="13823" width="51.375" style="42" customWidth="1"/>
    <col min="13824" max="13826" width="11.625" style="42" customWidth="1"/>
    <col min="13827" max="13827" width="51.375" style="42" customWidth="1"/>
    <col min="13828" max="13830" width="11.625" style="42" customWidth="1"/>
    <col min="13831" max="14078" width="11.625" style="42"/>
    <col min="14079" max="14079" width="51.375" style="42" customWidth="1"/>
    <col min="14080" max="14082" width="11.625" style="42" customWidth="1"/>
    <col min="14083" max="14083" width="51.375" style="42" customWidth="1"/>
    <col min="14084" max="14086" width="11.625" style="42" customWidth="1"/>
    <col min="14087" max="14334" width="11.625" style="42"/>
    <col min="14335" max="14335" width="51.375" style="42" customWidth="1"/>
    <col min="14336" max="14338" width="11.625" style="42" customWidth="1"/>
    <col min="14339" max="14339" width="51.375" style="42" customWidth="1"/>
    <col min="14340" max="14342" width="11.625" style="42" customWidth="1"/>
    <col min="14343" max="14590" width="11.625" style="42"/>
    <col min="14591" max="14591" width="51.375" style="42" customWidth="1"/>
    <col min="14592" max="14594" width="11.625" style="42" customWidth="1"/>
    <col min="14595" max="14595" width="51.375" style="42" customWidth="1"/>
    <col min="14596" max="14598" width="11.625" style="42" customWidth="1"/>
    <col min="14599" max="14846" width="11.625" style="42"/>
    <col min="14847" max="14847" width="51.375" style="42" customWidth="1"/>
    <col min="14848" max="14850" width="11.625" style="42" customWidth="1"/>
    <col min="14851" max="14851" width="51.375" style="42" customWidth="1"/>
    <col min="14852" max="14854" width="11.625" style="42" customWidth="1"/>
    <col min="14855" max="15102" width="11.625" style="42"/>
    <col min="15103" max="15103" width="51.375" style="42" customWidth="1"/>
    <col min="15104" max="15106" width="11.625" style="42" customWidth="1"/>
    <col min="15107" max="15107" width="51.375" style="42" customWidth="1"/>
    <col min="15108" max="15110" width="11.625" style="42" customWidth="1"/>
    <col min="15111" max="15358" width="11.625" style="42"/>
    <col min="15359" max="15359" width="51.375" style="42" customWidth="1"/>
    <col min="15360" max="15362" width="11.625" style="42" customWidth="1"/>
    <col min="15363" max="15363" width="51.375" style="42" customWidth="1"/>
    <col min="15364" max="15366" width="11.625" style="42" customWidth="1"/>
    <col min="15367" max="15614" width="11.625" style="42"/>
    <col min="15615" max="15615" width="51.375" style="42" customWidth="1"/>
    <col min="15616" max="15618" width="11.625" style="42" customWidth="1"/>
    <col min="15619" max="15619" width="51.375" style="42" customWidth="1"/>
    <col min="15620" max="15622" width="11.625" style="42" customWidth="1"/>
    <col min="15623" max="15870" width="11.625" style="42"/>
    <col min="15871" max="15871" width="51.375" style="42" customWidth="1"/>
    <col min="15872" max="15874" width="11.625" style="42" customWidth="1"/>
    <col min="15875" max="15875" width="51.375" style="42" customWidth="1"/>
    <col min="15876" max="15878" width="11.625" style="42" customWidth="1"/>
    <col min="15879" max="16126" width="11.625" style="42"/>
    <col min="16127" max="16127" width="51.375" style="42" customWidth="1"/>
    <col min="16128" max="16130" width="11.625" style="42" customWidth="1"/>
    <col min="16131" max="16131" width="51.375" style="42" customWidth="1"/>
    <col min="16132" max="16134" width="11.625" style="42" customWidth="1"/>
    <col min="16135" max="16382" width="11.625" style="42"/>
  </cols>
  <sheetData>
    <row r="1" ht="17.4" spans="1:8">
      <c r="A1" s="43" t="s">
        <v>0</v>
      </c>
      <c r="B1" s="44"/>
      <c r="C1" s="44"/>
      <c r="D1" s="44"/>
      <c r="E1" s="44"/>
      <c r="F1" s="44"/>
      <c r="G1" s="44"/>
      <c r="H1" s="44"/>
    </row>
    <row r="2" ht="28.2" customHeight="1" spans="1:8">
      <c r="A2" s="45" t="s">
        <v>1</v>
      </c>
      <c r="B2" s="45"/>
      <c r="C2" s="45"/>
      <c r="D2" s="45"/>
      <c r="E2" s="45"/>
      <c r="F2" s="45"/>
      <c r="G2" s="45"/>
      <c r="H2" s="45"/>
    </row>
    <row r="3" ht="17.25" customHeight="1" spans="1:8">
      <c r="A3" s="46"/>
      <c r="B3" s="47"/>
      <c r="C3" s="47"/>
      <c r="D3" s="47"/>
      <c r="E3" s="48"/>
      <c r="F3" s="48"/>
      <c r="G3" s="48"/>
      <c r="H3" s="49" t="s">
        <v>2</v>
      </c>
    </row>
    <row r="4" ht="25" customHeight="1" spans="1:8">
      <c r="A4" s="50" t="s">
        <v>3</v>
      </c>
      <c r="B4" s="51" t="s">
        <v>4</v>
      </c>
      <c r="C4" s="51"/>
      <c r="D4" s="51"/>
      <c r="E4" s="50" t="s">
        <v>3</v>
      </c>
      <c r="F4" s="51" t="s">
        <v>5</v>
      </c>
      <c r="G4" s="51"/>
      <c r="H4" s="51"/>
    </row>
    <row r="5" ht="29" customHeight="1" spans="1:8">
      <c r="A5" s="52"/>
      <c r="B5" s="53" t="s">
        <v>6</v>
      </c>
      <c r="C5" s="53" t="s">
        <v>7</v>
      </c>
      <c r="D5" s="53" t="s">
        <v>8</v>
      </c>
      <c r="E5" s="52"/>
      <c r="F5" s="53" t="s">
        <v>6</v>
      </c>
      <c r="G5" s="53" t="s">
        <v>7</v>
      </c>
      <c r="H5" s="76" t="s">
        <v>9</v>
      </c>
    </row>
    <row r="6" ht="30" customHeight="1" spans="1:8">
      <c r="A6" s="54" t="s">
        <v>10</v>
      </c>
      <c r="B6" s="55">
        <v>94500</v>
      </c>
      <c r="C6" s="55">
        <v>114825.33</v>
      </c>
      <c r="D6" s="56">
        <v>209325.33</v>
      </c>
      <c r="E6" s="57" t="s">
        <v>11</v>
      </c>
      <c r="F6" s="55">
        <v>342027.44</v>
      </c>
      <c r="G6" s="55">
        <v>75825</v>
      </c>
      <c r="H6" s="77">
        <v>417852.44</v>
      </c>
    </row>
    <row r="7" s="42" customFormat="1" ht="30" customHeight="1" spans="1:9">
      <c r="A7" s="58" t="s">
        <v>12</v>
      </c>
      <c r="B7" s="59">
        <v>41937</v>
      </c>
      <c r="C7" s="59">
        <v>0</v>
      </c>
      <c r="D7" s="56">
        <v>41937</v>
      </c>
      <c r="E7" s="60" t="s">
        <v>13</v>
      </c>
      <c r="F7" s="59">
        <v>32442.27</v>
      </c>
      <c r="G7" s="61">
        <f>300+480+327+300+1200+583</f>
        <v>3190</v>
      </c>
      <c r="H7" s="56">
        <f t="shared" ref="H7:H10" si="0">F7+G7</f>
        <v>35632.27</v>
      </c>
      <c r="I7" s="80" t="s">
        <v>14</v>
      </c>
    </row>
    <row r="8" ht="30" customHeight="1" spans="1:9">
      <c r="A8" s="58" t="s">
        <v>15</v>
      </c>
      <c r="B8" s="59">
        <v>52563</v>
      </c>
      <c r="C8" s="59">
        <v>114825.33</v>
      </c>
      <c r="D8" s="56">
        <v>167388.33</v>
      </c>
      <c r="E8" s="60" t="s">
        <v>16</v>
      </c>
      <c r="F8" s="59">
        <v>31051.7</v>
      </c>
      <c r="G8" s="61">
        <v>575</v>
      </c>
      <c r="H8" s="56">
        <v>31626.7</v>
      </c>
      <c r="I8" s="80" t="s">
        <v>17</v>
      </c>
    </row>
    <row r="9" ht="30" customHeight="1" spans="1:11">
      <c r="A9" s="62" t="s">
        <v>18</v>
      </c>
      <c r="B9" s="59">
        <v>3648</v>
      </c>
      <c r="C9" s="63">
        <v>108978</v>
      </c>
      <c r="D9" s="56">
        <v>112626</v>
      </c>
      <c r="E9" s="60" t="s">
        <v>19</v>
      </c>
      <c r="F9" s="59">
        <v>94224.87</v>
      </c>
      <c r="G9" s="61">
        <v>6160</v>
      </c>
      <c r="H9" s="56">
        <f>F9+G9</f>
        <v>100384.87</v>
      </c>
      <c r="I9" s="75" t="s">
        <v>20</v>
      </c>
      <c r="J9" s="42">
        <v>28018</v>
      </c>
      <c r="K9" s="42" t="s">
        <v>21</v>
      </c>
    </row>
    <row r="10" ht="30" customHeight="1" spans="1:11">
      <c r="A10" s="62" t="s">
        <v>43</v>
      </c>
      <c r="B10" s="59">
        <v>3600</v>
      </c>
      <c r="C10" s="64">
        <v>5847.33</v>
      </c>
      <c r="D10" s="56">
        <v>9447.33</v>
      </c>
      <c r="E10" s="60" t="s">
        <v>22</v>
      </c>
      <c r="F10" s="59">
        <v>12993.88</v>
      </c>
      <c r="G10" s="61">
        <f>85+750+200+400+17500+6000</f>
        <v>24935</v>
      </c>
      <c r="H10" s="56">
        <f>F10+G10</f>
        <v>37928.88</v>
      </c>
      <c r="I10" s="80" t="s">
        <v>23</v>
      </c>
      <c r="K10" s="73" t="s">
        <v>24</v>
      </c>
    </row>
    <row r="11" ht="30" customHeight="1" spans="1:11">
      <c r="A11" s="54" t="s">
        <v>25</v>
      </c>
      <c r="B11" s="55">
        <v>340070</v>
      </c>
      <c r="C11" s="55">
        <v>0</v>
      </c>
      <c r="D11" s="56">
        <v>340070</v>
      </c>
      <c r="E11" s="60" t="s">
        <v>26</v>
      </c>
      <c r="F11" s="59">
        <v>3066.93</v>
      </c>
      <c r="G11" s="66">
        <v>347</v>
      </c>
      <c r="H11" s="56">
        <v>3413.93</v>
      </c>
      <c r="I11" s="80" t="s">
        <v>27</v>
      </c>
      <c r="K11" s="73" t="s">
        <v>28</v>
      </c>
    </row>
    <row r="12" ht="30" customHeight="1" spans="1:9">
      <c r="A12" s="58"/>
      <c r="B12" s="59"/>
      <c r="C12" s="63"/>
      <c r="D12" s="56">
        <v>0</v>
      </c>
      <c r="E12" s="60" t="s">
        <v>29</v>
      </c>
      <c r="F12" s="59">
        <v>922.02</v>
      </c>
      <c r="G12" s="63">
        <v>300</v>
      </c>
      <c r="H12" s="56">
        <v>1222.02</v>
      </c>
      <c r="I12" s="80" t="s">
        <v>30</v>
      </c>
    </row>
    <row r="13" ht="30" customHeight="1" spans="1:11">
      <c r="A13" s="69"/>
      <c r="B13" s="59"/>
      <c r="C13" s="63"/>
      <c r="D13" s="56">
        <v>0</v>
      </c>
      <c r="E13" s="60" t="s">
        <v>31</v>
      </c>
      <c r="F13" s="59">
        <v>2922</v>
      </c>
      <c r="G13" s="63">
        <v>40318</v>
      </c>
      <c r="H13" s="56">
        <v>43240</v>
      </c>
      <c r="I13" s="75" t="s">
        <v>32</v>
      </c>
      <c r="J13" s="42">
        <v>44800</v>
      </c>
      <c r="K13" s="73" t="s">
        <v>33</v>
      </c>
    </row>
    <row r="14" ht="30" customHeight="1" spans="1:11">
      <c r="A14" s="69"/>
      <c r="B14" s="59"/>
      <c r="C14" s="63"/>
      <c r="D14" s="56">
        <v>0</v>
      </c>
      <c r="E14" s="78" t="s">
        <v>34</v>
      </c>
      <c r="F14" s="55">
        <f>92542.9-368</f>
        <v>92174.9</v>
      </c>
      <c r="G14" s="55"/>
      <c r="H14" s="77">
        <f>F14</f>
        <v>92174.9</v>
      </c>
      <c r="K14" s="73" t="s">
        <v>35</v>
      </c>
    </row>
    <row r="15" ht="30" customHeight="1" spans="1:9">
      <c r="A15" s="70"/>
      <c r="B15" s="59"/>
      <c r="C15" s="63"/>
      <c r="D15" s="56">
        <v>0</v>
      </c>
      <c r="E15" s="78" t="s">
        <v>36</v>
      </c>
      <c r="F15" s="55">
        <v>368</v>
      </c>
      <c r="G15" s="79">
        <v>39000</v>
      </c>
      <c r="H15" s="77">
        <v>39368</v>
      </c>
      <c r="I15" s="75" t="s">
        <v>37</v>
      </c>
    </row>
    <row r="16" ht="30" customHeight="1" spans="1:11">
      <c r="A16" s="68"/>
      <c r="B16" s="59"/>
      <c r="C16" s="63"/>
      <c r="D16" s="56">
        <v>0</v>
      </c>
      <c r="E16" s="68"/>
      <c r="F16" s="59"/>
      <c r="G16" s="63"/>
      <c r="H16" s="56">
        <v>0</v>
      </c>
      <c r="J16" s="42">
        <v>30000</v>
      </c>
      <c r="K16" s="73" t="s">
        <v>38</v>
      </c>
    </row>
    <row r="17" ht="30" customHeight="1" spans="1:8">
      <c r="A17" s="71" t="s">
        <v>39</v>
      </c>
      <c r="B17" s="55">
        <v>434570</v>
      </c>
      <c r="C17" s="55">
        <v>114825.33</v>
      </c>
      <c r="D17" s="55">
        <v>549395.33</v>
      </c>
      <c r="E17" s="72" t="s">
        <v>40</v>
      </c>
      <c r="F17" s="55">
        <v>434570.34</v>
      </c>
      <c r="G17" s="55">
        <v>114825</v>
      </c>
      <c r="H17" s="55">
        <v>549395.34</v>
      </c>
    </row>
    <row r="18" ht="14.25" customHeight="1" spans="10:11">
      <c r="J18" s="42">
        <v>6160</v>
      </c>
      <c r="K18" s="73" t="s">
        <v>41</v>
      </c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</sheetData>
  <mergeCells count="5">
    <mergeCell ref="A2:H2"/>
    <mergeCell ref="B4:D4"/>
    <mergeCell ref="F4:H4"/>
    <mergeCell ref="A4:A5"/>
    <mergeCell ref="E4:E5"/>
  </mergeCells>
  <printOptions horizontalCentered="1"/>
  <pageMargins left="0" right="0" top="0" bottom="0" header="0" footer="0"/>
  <pageSetup paperSize="9" scale="60" firstPageNumber="4294963191" fitToHeight="0" orientation="landscape" useFirstPageNumber="1" horizontalDpi="600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showZeros="0" workbookViewId="0">
      <pane ySplit="5" topLeftCell="A6" activePane="bottomLeft" state="frozen"/>
      <selection/>
      <selection pane="bottomLeft" activeCell="B28" sqref="B28"/>
    </sheetView>
  </sheetViews>
  <sheetFormatPr defaultColWidth="11.625" defaultRowHeight="13.8"/>
  <cols>
    <col min="1" max="1" width="49" style="42" customWidth="1"/>
    <col min="2" max="3" width="11.625" style="42" customWidth="1"/>
    <col min="4" max="4" width="14.1666666666667" style="42" customWidth="1"/>
    <col min="5" max="5" width="38" style="42" customWidth="1"/>
    <col min="6" max="8" width="11.625" style="42" customWidth="1"/>
    <col min="9" max="9" width="91.3645833333333" style="42" customWidth="1"/>
    <col min="10" max="10" width="11.625" style="42"/>
    <col min="11" max="11" width="123.666666666667" style="42" customWidth="1"/>
    <col min="12" max="256" width="11.625" style="42"/>
    <col min="257" max="257" width="51.375" style="42" customWidth="1"/>
    <col min="258" max="260" width="11.625" style="42" customWidth="1"/>
    <col min="261" max="261" width="51.375" style="42" customWidth="1"/>
    <col min="262" max="264" width="11.625" style="42" customWidth="1"/>
    <col min="265" max="512" width="11.625" style="42"/>
    <col min="513" max="513" width="51.375" style="42" customWidth="1"/>
    <col min="514" max="516" width="11.625" style="42" customWidth="1"/>
    <col min="517" max="517" width="51.375" style="42" customWidth="1"/>
    <col min="518" max="520" width="11.625" style="42" customWidth="1"/>
    <col min="521" max="768" width="11.625" style="42"/>
    <col min="769" max="769" width="51.375" style="42" customWidth="1"/>
    <col min="770" max="772" width="11.625" style="42" customWidth="1"/>
    <col min="773" max="773" width="51.375" style="42" customWidth="1"/>
    <col min="774" max="776" width="11.625" style="42" customWidth="1"/>
    <col min="777" max="1024" width="11.625" style="42"/>
    <col min="1025" max="1025" width="51.375" style="42" customWidth="1"/>
    <col min="1026" max="1028" width="11.625" style="42" customWidth="1"/>
    <col min="1029" max="1029" width="51.375" style="42" customWidth="1"/>
    <col min="1030" max="1032" width="11.625" style="42" customWidth="1"/>
    <col min="1033" max="1280" width="11.625" style="42"/>
    <col min="1281" max="1281" width="51.375" style="42" customWidth="1"/>
    <col min="1282" max="1284" width="11.625" style="42" customWidth="1"/>
    <col min="1285" max="1285" width="51.375" style="42" customWidth="1"/>
    <col min="1286" max="1288" width="11.625" style="42" customWidth="1"/>
    <col min="1289" max="1536" width="11.625" style="42"/>
    <col min="1537" max="1537" width="51.375" style="42" customWidth="1"/>
    <col min="1538" max="1540" width="11.625" style="42" customWidth="1"/>
    <col min="1541" max="1541" width="51.375" style="42" customWidth="1"/>
    <col min="1542" max="1544" width="11.625" style="42" customWidth="1"/>
    <col min="1545" max="1792" width="11.625" style="42"/>
    <col min="1793" max="1793" width="51.375" style="42" customWidth="1"/>
    <col min="1794" max="1796" width="11.625" style="42" customWidth="1"/>
    <col min="1797" max="1797" width="51.375" style="42" customWidth="1"/>
    <col min="1798" max="1800" width="11.625" style="42" customWidth="1"/>
    <col min="1801" max="2048" width="11.625" style="42"/>
    <col min="2049" max="2049" width="51.375" style="42" customWidth="1"/>
    <col min="2050" max="2052" width="11.625" style="42" customWidth="1"/>
    <col min="2053" max="2053" width="51.375" style="42" customWidth="1"/>
    <col min="2054" max="2056" width="11.625" style="42" customWidth="1"/>
    <col min="2057" max="2304" width="11.625" style="42"/>
    <col min="2305" max="2305" width="51.375" style="42" customWidth="1"/>
    <col min="2306" max="2308" width="11.625" style="42" customWidth="1"/>
    <col min="2309" max="2309" width="51.375" style="42" customWidth="1"/>
    <col min="2310" max="2312" width="11.625" style="42" customWidth="1"/>
    <col min="2313" max="2560" width="11.625" style="42"/>
    <col min="2561" max="2561" width="51.375" style="42" customWidth="1"/>
    <col min="2562" max="2564" width="11.625" style="42" customWidth="1"/>
    <col min="2565" max="2565" width="51.375" style="42" customWidth="1"/>
    <col min="2566" max="2568" width="11.625" style="42" customWidth="1"/>
    <col min="2569" max="2816" width="11.625" style="42"/>
    <col min="2817" max="2817" width="51.375" style="42" customWidth="1"/>
    <col min="2818" max="2820" width="11.625" style="42" customWidth="1"/>
    <col min="2821" max="2821" width="51.375" style="42" customWidth="1"/>
    <col min="2822" max="2824" width="11.625" style="42" customWidth="1"/>
    <col min="2825" max="3072" width="11.625" style="42"/>
    <col min="3073" max="3073" width="51.375" style="42" customWidth="1"/>
    <col min="3074" max="3076" width="11.625" style="42" customWidth="1"/>
    <col min="3077" max="3077" width="51.375" style="42" customWidth="1"/>
    <col min="3078" max="3080" width="11.625" style="42" customWidth="1"/>
    <col min="3081" max="3328" width="11.625" style="42"/>
    <col min="3329" max="3329" width="51.375" style="42" customWidth="1"/>
    <col min="3330" max="3332" width="11.625" style="42" customWidth="1"/>
    <col min="3333" max="3333" width="51.375" style="42" customWidth="1"/>
    <col min="3334" max="3336" width="11.625" style="42" customWidth="1"/>
    <col min="3337" max="3584" width="11.625" style="42"/>
    <col min="3585" max="3585" width="51.375" style="42" customWidth="1"/>
    <col min="3586" max="3588" width="11.625" style="42" customWidth="1"/>
    <col min="3589" max="3589" width="51.375" style="42" customWidth="1"/>
    <col min="3590" max="3592" width="11.625" style="42" customWidth="1"/>
    <col min="3593" max="3840" width="11.625" style="42"/>
    <col min="3841" max="3841" width="51.375" style="42" customWidth="1"/>
    <col min="3842" max="3844" width="11.625" style="42" customWidth="1"/>
    <col min="3845" max="3845" width="51.375" style="42" customWidth="1"/>
    <col min="3846" max="3848" width="11.625" style="42" customWidth="1"/>
    <col min="3849" max="4096" width="11.625" style="42"/>
    <col min="4097" max="4097" width="51.375" style="42" customWidth="1"/>
    <col min="4098" max="4100" width="11.625" style="42" customWidth="1"/>
    <col min="4101" max="4101" width="51.375" style="42" customWidth="1"/>
    <col min="4102" max="4104" width="11.625" style="42" customWidth="1"/>
    <col min="4105" max="4352" width="11.625" style="42"/>
    <col min="4353" max="4353" width="51.375" style="42" customWidth="1"/>
    <col min="4354" max="4356" width="11.625" style="42" customWidth="1"/>
    <col min="4357" max="4357" width="51.375" style="42" customWidth="1"/>
    <col min="4358" max="4360" width="11.625" style="42" customWidth="1"/>
    <col min="4361" max="4608" width="11.625" style="42"/>
    <col min="4609" max="4609" width="51.375" style="42" customWidth="1"/>
    <col min="4610" max="4612" width="11.625" style="42" customWidth="1"/>
    <col min="4613" max="4613" width="51.375" style="42" customWidth="1"/>
    <col min="4614" max="4616" width="11.625" style="42" customWidth="1"/>
    <col min="4617" max="4864" width="11.625" style="42"/>
    <col min="4865" max="4865" width="51.375" style="42" customWidth="1"/>
    <col min="4866" max="4868" width="11.625" style="42" customWidth="1"/>
    <col min="4869" max="4869" width="51.375" style="42" customWidth="1"/>
    <col min="4870" max="4872" width="11.625" style="42" customWidth="1"/>
    <col min="4873" max="5120" width="11.625" style="42"/>
    <col min="5121" max="5121" width="51.375" style="42" customWidth="1"/>
    <col min="5122" max="5124" width="11.625" style="42" customWidth="1"/>
    <col min="5125" max="5125" width="51.375" style="42" customWidth="1"/>
    <col min="5126" max="5128" width="11.625" style="42" customWidth="1"/>
    <col min="5129" max="5376" width="11.625" style="42"/>
    <col min="5377" max="5377" width="51.375" style="42" customWidth="1"/>
    <col min="5378" max="5380" width="11.625" style="42" customWidth="1"/>
    <col min="5381" max="5381" width="51.375" style="42" customWidth="1"/>
    <col min="5382" max="5384" width="11.625" style="42" customWidth="1"/>
    <col min="5385" max="5632" width="11.625" style="42"/>
    <col min="5633" max="5633" width="51.375" style="42" customWidth="1"/>
    <col min="5634" max="5636" width="11.625" style="42" customWidth="1"/>
    <col min="5637" max="5637" width="51.375" style="42" customWidth="1"/>
    <col min="5638" max="5640" width="11.625" style="42" customWidth="1"/>
    <col min="5641" max="5888" width="11.625" style="42"/>
    <col min="5889" max="5889" width="51.375" style="42" customWidth="1"/>
    <col min="5890" max="5892" width="11.625" style="42" customWidth="1"/>
    <col min="5893" max="5893" width="51.375" style="42" customWidth="1"/>
    <col min="5894" max="5896" width="11.625" style="42" customWidth="1"/>
    <col min="5897" max="6144" width="11.625" style="42"/>
    <col min="6145" max="6145" width="51.375" style="42" customWidth="1"/>
    <col min="6146" max="6148" width="11.625" style="42" customWidth="1"/>
    <col min="6149" max="6149" width="51.375" style="42" customWidth="1"/>
    <col min="6150" max="6152" width="11.625" style="42" customWidth="1"/>
    <col min="6153" max="6400" width="11.625" style="42"/>
    <col min="6401" max="6401" width="51.375" style="42" customWidth="1"/>
    <col min="6402" max="6404" width="11.625" style="42" customWidth="1"/>
    <col min="6405" max="6405" width="51.375" style="42" customWidth="1"/>
    <col min="6406" max="6408" width="11.625" style="42" customWidth="1"/>
    <col min="6409" max="6656" width="11.625" style="42"/>
    <col min="6657" max="6657" width="51.375" style="42" customWidth="1"/>
    <col min="6658" max="6660" width="11.625" style="42" customWidth="1"/>
    <col min="6661" max="6661" width="51.375" style="42" customWidth="1"/>
    <col min="6662" max="6664" width="11.625" style="42" customWidth="1"/>
    <col min="6665" max="6912" width="11.625" style="42"/>
    <col min="6913" max="6913" width="51.375" style="42" customWidth="1"/>
    <col min="6914" max="6916" width="11.625" style="42" customWidth="1"/>
    <col min="6917" max="6917" width="51.375" style="42" customWidth="1"/>
    <col min="6918" max="6920" width="11.625" style="42" customWidth="1"/>
    <col min="6921" max="7168" width="11.625" style="42"/>
    <col min="7169" max="7169" width="51.375" style="42" customWidth="1"/>
    <col min="7170" max="7172" width="11.625" style="42" customWidth="1"/>
    <col min="7173" max="7173" width="51.375" style="42" customWidth="1"/>
    <col min="7174" max="7176" width="11.625" style="42" customWidth="1"/>
    <col min="7177" max="7424" width="11.625" style="42"/>
    <col min="7425" max="7425" width="51.375" style="42" customWidth="1"/>
    <col min="7426" max="7428" width="11.625" style="42" customWidth="1"/>
    <col min="7429" max="7429" width="51.375" style="42" customWidth="1"/>
    <col min="7430" max="7432" width="11.625" style="42" customWidth="1"/>
    <col min="7433" max="7680" width="11.625" style="42"/>
    <col min="7681" max="7681" width="51.375" style="42" customWidth="1"/>
    <col min="7682" max="7684" width="11.625" style="42" customWidth="1"/>
    <col min="7685" max="7685" width="51.375" style="42" customWidth="1"/>
    <col min="7686" max="7688" width="11.625" style="42" customWidth="1"/>
    <col min="7689" max="7936" width="11.625" style="42"/>
    <col min="7937" max="7937" width="51.375" style="42" customWidth="1"/>
    <col min="7938" max="7940" width="11.625" style="42" customWidth="1"/>
    <col min="7941" max="7941" width="51.375" style="42" customWidth="1"/>
    <col min="7942" max="7944" width="11.625" style="42" customWidth="1"/>
    <col min="7945" max="8192" width="11.625" style="42"/>
    <col min="8193" max="8193" width="51.375" style="42" customWidth="1"/>
    <col min="8194" max="8196" width="11.625" style="42" customWidth="1"/>
    <col min="8197" max="8197" width="51.375" style="42" customWidth="1"/>
    <col min="8198" max="8200" width="11.625" style="42" customWidth="1"/>
    <col min="8201" max="8448" width="11.625" style="42"/>
    <col min="8449" max="8449" width="51.375" style="42" customWidth="1"/>
    <col min="8450" max="8452" width="11.625" style="42" customWidth="1"/>
    <col min="8453" max="8453" width="51.375" style="42" customWidth="1"/>
    <col min="8454" max="8456" width="11.625" style="42" customWidth="1"/>
    <col min="8457" max="8704" width="11.625" style="42"/>
    <col min="8705" max="8705" width="51.375" style="42" customWidth="1"/>
    <col min="8706" max="8708" width="11.625" style="42" customWidth="1"/>
    <col min="8709" max="8709" width="51.375" style="42" customWidth="1"/>
    <col min="8710" max="8712" width="11.625" style="42" customWidth="1"/>
    <col min="8713" max="8960" width="11.625" style="42"/>
    <col min="8961" max="8961" width="51.375" style="42" customWidth="1"/>
    <col min="8962" max="8964" width="11.625" style="42" customWidth="1"/>
    <col min="8965" max="8965" width="51.375" style="42" customWidth="1"/>
    <col min="8966" max="8968" width="11.625" style="42" customWidth="1"/>
    <col min="8969" max="9216" width="11.625" style="42"/>
    <col min="9217" max="9217" width="51.375" style="42" customWidth="1"/>
    <col min="9218" max="9220" width="11.625" style="42" customWidth="1"/>
    <col min="9221" max="9221" width="51.375" style="42" customWidth="1"/>
    <col min="9222" max="9224" width="11.625" style="42" customWidth="1"/>
    <col min="9225" max="9472" width="11.625" style="42"/>
    <col min="9473" max="9473" width="51.375" style="42" customWidth="1"/>
    <col min="9474" max="9476" width="11.625" style="42" customWidth="1"/>
    <col min="9477" max="9477" width="51.375" style="42" customWidth="1"/>
    <col min="9478" max="9480" width="11.625" style="42" customWidth="1"/>
    <col min="9481" max="9728" width="11.625" style="42"/>
    <col min="9729" max="9729" width="51.375" style="42" customWidth="1"/>
    <col min="9730" max="9732" width="11.625" style="42" customWidth="1"/>
    <col min="9733" max="9733" width="51.375" style="42" customWidth="1"/>
    <col min="9734" max="9736" width="11.625" style="42" customWidth="1"/>
    <col min="9737" max="9984" width="11.625" style="42"/>
    <col min="9985" max="9985" width="51.375" style="42" customWidth="1"/>
    <col min="9986" max="9988" width="11.625" style="42" customWidth="1"/>
    <col min="9989" max="9989" width="51.375" style="42" customWidth="1"/>
    <col min="9990" max="9992" width="11.625" style="42" customWidth="1"/>
    <col min="9993" max="10240" width="11.625" style="42"/>
    <col min="10241" max="10241" width="51.375" style="42" customWidth="1"/>
    <col min="10242" max="10244" width="11.625" style="42" customWidth="1"/>
    <col min="10245" max="10245" width="51.375" style="42" customWidth="1"/>
    <col min="10246" max="10248" width="11.625" style="42" customWidth="1"/>
    <col min="10249" max="10496" width="11.625" style="42"/>
    <col min="10497" max="10497" width="51.375" style="42" customWidth="1"/>
    <col min="10498" max="10500" width="11.625" style="42" customWidth="1"/>
    <col min="10501" max="10501" width="51.375" style="42" customWidth="1"/>
    <col min="10502" max="10504" width="11.625" style="42" customWidth="1"/>
    <col min="10505" max="10752" width="11.625" style="42"/>
    <col min="10753" max="10753" width="51.375" style="42" customWidth="1"/>
    <col min="10754" max="10756" width="11.625" style="42" customWidth="1"/>
    <col min="10757" max="10757" width="51.375" style="42" customWidth="1"/>
    <col min="10758" max="10760" width="11.625" style="42" customWidth="1"/>
    <col min="10761" max="11008" width="11.625" style="42"/>
    <col min="11009" max="11009" width="51.375" style="42" customWidth="1"/>
    <col min="11010" max="11012" width="11.625" style="42" customWidth="1"/>
    <col min="11013" max="11013" width="51.375" style="42" customWidth="1"/>
    <col min="11014" max="11016" width="11.625" style="42" customWidth="1"/>
    <col min="11017" max="11264" width="11.625" style="42"/>
    <col min="11265" max="11265" width="51.375" style="42" customWidth="1"/>
    <col min="11266" max="11268" width="11.625" style="42" customWidth="1"/>
    <col min="11269" max="11269" width="51.375" style="42" customWidth="1"/>
    <col min="11270" max="11272" width="11.625" style="42" customWidth="1"/>
    <col min="11273" max="11520" width="11.625" style="42"/>
    <col min="11521" max="11521" width="51.375" style="42" customWidth="1"/>
    <col min="11522" max="11524" width="11.625" style="42" customWidth="1"/>
    <col min="11525" max="11525" width="51.375" style="42" customWidth="1"/>
    <col min="11526" max="11528" width="11.625" style="42" customWidth="1"/>
    <col min="11529" max="11776" width="11.625" style="42"/>
    <col min="11777" max="11777" width="51.375" style="42" customWidth="1"/>
    <col min="11778" max="11780" width="11.625" style="42" customWidth="1"/>
    <col min="11781" max="11781" width="51.375" style="42" customWidth="1"/>
    <col min="11782" max="11784" width="11.625" style="42" customWidth="1"/>
    <col min="11785" max="12032" width="11.625" style="42"/>
    <col min="12033" max="12033" width="51.375" style="42" customWidth="1"/>
    <col min="12034" max="12036" width="11.625" style="42" customWidth="1"/>
    <col min="12037" max="12037" width="51.375" style="42" customWidth="1"/>
    <col min="12038" max="12040" width="11.625" style="42" customWidth="1"/>
    <col min="12041" max="12288" width="11.625" style="42"/>
    <col min="12289" max="12289" width="51.375" style="42" customWidth="1"/>
    <col min="12290" max="12292" width="11.625" style="42" customWidth="1"/>
    <col min="12293" max="12293" width="51.375" style="42" customWidth="1"/>
    <col min="12294" max="12296" width="11.625" style="42" customWidth="1"/>
    <col min="12297" max="12544" width="11.625" style="42"/>
    <col min="12545" max="12545" width="51.375" style="42" customWidth="1"/>
    <col min="12546" max="12548" width="11.625" style="42" customWidth="1"/>
    <col min="12549" max="12549" width="51.375" style="42" customWidth="1"/>
    <col min="12550" max="12552" width="11.625" style="42" customWidth="1"/>
    <col min="12553" max="12800" width="11.625" style="42"/>
    <col min="12801" max="12801" width="51.375" style="42" customWidth="1"/>
    <col min="12802" max="12804" width="11.625" style="42" customWidth="1"/>
    <col min="12805" max="12805" width="51.375" style="42" customWidth="1"/>
    <col min="12806" max="12808" width="11.625" style="42" customWidth="1"/>
    <col min="12809" max="13056" width="11.625" style="42"/>
    <col min="13057" max="13057" width="51.375" style="42" customWidth="1"/>
    <col min="13058" max="13060" width="11.625" style="42" customWidth="1"/>
    <col min="13061" max="13061" width="51.375" style="42" customWidth="1"/>
    <col min="13062" max="13064" width="11.625" style="42" customWidth="1"/>
    <col min="13065" max="13312" width="11.625" style="42"/>
    <col min="13313" max="13313" width="51.375" style="42" customWidth="1"/>
    <col min="13314" max="13316" width="11.625" style="42" customWidth="1"/>
    <col min="13317" max="13317" width="51.375" style="42" customWidth="1"/>
    <col min="13318" max="13320" width="11.625" style="42" customWidth="1"/>
    <col min="13321" max="13568" width="11.625" style="42"/>
    <col min="13569" max="13569" width="51.375" style="42" customWidth="1"/>
    <col min="13570" max="13572" width="11.625" style="42" customWidth="1"/>
    <col min="13573" max="13573" width="51.375" style="42" customWidth="1"/>
    <col min="13574" max="13576" width="11.625" style="42" customWidth="1"/>
    <col min="13577" max="13824" width="11.625" style="42"/>
    <col min="13825" max="13825" width="51.375" style="42" customWidth="1"/>
    <col min="13826" max="13828" width="11.625" style="42" customWidth="1"/>
    <col min="13829" max="13829" width="51.375" style="42" customWidth="1"/>
    <col min="13830" max="13832" width="11.625" style="42" customWidth="1"/>
    <col min="13833" max="14080" width="11.625" style="42"/>
    <col min="14081" max="14081" width="51.375" style="42" customWidth="1"/>
    <col min="14082" max="14084" width="11.625" style="42" customWidth="1"/>
    <col min="14085" max="14085" width="51.375" style="42" customWidth="1"/>
    <col min="14086" max="14088" width="11.625" style="42" customWidth="1"/>
    <col min="14089" max="14336" width="11.625" style="42"/>
    <col min="14337" max="14337" width="51.375" style="42" customWidth="1"/>
    <col min="14338" max="14340" width="11.625" style="42" customWidth="1"/>
    <col min="14341" max="14341" width="51.375" style="42" customWidth="1"/>
    <col min="14342" max="14344" width="11.625" style="42" customWidth="1"/>
    <col min="14345" max="14592" width="11.625" style="42"/>
    <col min="14593" max="14593" width="51.375" style="42" customWidth="1"/>
    <col min="14594" max="14596" width="11.625" style="42" customWidth="1"/>
    <col min="14597" max="14597" width="51.375" style="42" customWidth="1"/>
    <col min="14598" max="14600" width="11.625" style="42" customWidth="1"/>
    <col min="14601" max="14848" width="11.625" style="42"/>
    <col min="14849" max="14849" width="51.375" style="42" customWidth="1"/>
    <col min="14850" max="14852" width="11.625" style="42" customWidth="1"/>
    <col min="14853" max="14853" width="51.375" style="42" customWidth="1"/>
    <col min="14854" max="14856" width="11.625" style="42" customWidth="1"/>
    <col min="14857" max="15104" width="11.625" style="42"/>
    <col min="15105" max="15105" width="51.375" style="42" customWidth="1"/>
    <col min="15106" max="15108" width="11.625" style="42" customWidth="1"/>
    <col min="15109" max="15109" width="51.375" style="42" customWidth="1"/>
    <col min="15110" max="15112" width="11.625" style="42" customWidth="1"/>
    <col min="15113" max="15360" width="11.625" style="42"/>
    <col min="15361" max="15361" width="51.375" style="42" customWidth="1"/>
    <col min="15362" max="15364" width="11.625" style="42" customWidth="1"/>
    <col min="15365" max="15365" width="51.375" style="42" customWidth="1"/>
    <col min="15366" max="15368" width="11.625" style="42" customWidth="1"/>
    <col min="15369" max="15616" width="11.625" style="42"/>
    <col min="15617" max="15617" width="51.375" style="42" customWidth="1"/>
    <col min="15618" max="15620" width="11.625" style="42" customWidth="1"/>
    <col min="15621" max="15621" width="51.375" style="42" customWidth="1"/>
    <col min="15622" max="15624" width="11.625" style="42" customWidth="1"/>
    <col min="15625" max="15872" width="11.625" style="42"/>
    <col min="15873" max="15873" width="51.375" style="42" customWidth="1"/>
    <col min="15874" max="15876" width="11.625" style="42" customWidth="1"/>
    <col min="15877" max="15877" width="51.375" style="42" customWidth="1"/>
    <col min="15878" max="15880" width="11.625" style="42" customWidth="1"/>
    <col min="15881" max="16128" width="11.625" style="42"/>
    <col min="16129" max="16129" width="51.375" style="42" customWidth="1"/>
    <col min="16130" max="16132" width="11.625" style="42" customWidth="1"/>
    <col min="16133" max="16133" width="51.375" style="42" customWidth="1"/>
    <col min="16134" max="16136" width="11.625" style="42" customWidth="1"/>
    <col min="16137" max="16384" width="11.625" style="42"/>
  </cols>
  <sheetData>
    <row r="1" ht="17.4" spans="1:8">
      <c r="A1" s="43" t="s">
        <v>0</v>
      </c>
      <c r="B1" s="44"/>
      <c r="C1" s="44"/>
      <c r="D1" s="44"/>
      <c r="E1" s="44"/>
      <c r="F1" s="44"/>
      <c r="G1" s="44"/>
      <c r="H1" s="44"/>
    </row>
    <row r="2" ht="28.2" customHeight="1" spans="1:8">
      <c r="A2" s="45" t="s">
        <v>1</v>
      </c>
      <c r="B2" s="45"/>
      <c r="C2" s="45"/>
      <c r="D2" s="45"/>
      <c r="E2" s="45"/>
      <c r="F2" s="45"/>
      <c r="G2" s="45"/>
      <c r="H2" s="45"/>
    </row>
    <row r="3" ht="17.25" customHeight="1" spans="1:8">
      <c r="A3" s="46"/>
      <c r="B3" s="47"/>
      <c r="C3" s="47"/>
      <c r="D3" s="47"/>
      <c r="E3" s="48"/>
      <c r="F3" s="48"/>
      <c r="G3" s="48"/>
      <c r="H3" s="49" t="s">
        <v>2</v>
      </c>
    </row>
    <row r="4" ht="25" customHeight="1" spans="1:8">
      <c r="A4" s="50" t="s">
        <v>44</v>
      </c>
      <c r="B4" s="51" t="s">
        <v>45</v>
      </c>
      <c r="C4" s="51"/>
      <c r="D4" s="51"/>
      <c r="E4" s="50" t="s">
        <v>44</v>
      </c>
      <c r="F4" s="51" t="s">
        <v>46</v>
      </c>
      <c r="G4" s="51"/>
      <c r="H4" s="51"/>
    </row>
    <row r="5" ht="29" customHeight="1" spans="1:8">
      <c r="A5" s="52"/>
      <c r="B5" s="53" t="s">
        <v>47</v>
      </c>
      <c r="C5" s="53" t="s">
        <v>48</v>
      </c>
      <c r="D5" s="53" t="s">
        <v>49</v>
      </c>
      <c r="E5" s="52"/>
      <c r="F5" s="53" t="s">
        <v>47</v>
      </c>
      <c r="G5" s="53" t="s">
        <v>48</v>
      </c>
      <c r="H5" s="53" t="s">
        <v>49</v>
      </c>
    </row>
    <row r="6" ht="14.25" customHeight="1" spans="1:8">
      <c r="A6" s="54" t="s">
        <v>10</v>
      </c>
      <c r="B6" s="55">
        <f>B7+B23</f>
        <v>94500</v>
      </c>
      <c r="C6" s="55">
        <f>C7+C23</f>
        <v>114825.33</v>
      </c>
      <c r="D6" s="56">
        <f t="shared" ref="D6:D48" si="0">B6+C6</f>
        <v>209325.33</v>
      </c>
      <c r="E6" s="57" t="s">
        <v>11</v>
      </c>
      <c r="F6" s="55">
        <f>SUM(F7:F30)</f>
        <v>342027.44</v>
      </c>
      <c r="G6" s="55">
        <f>SUM(G7:G30)</f>
        <v>75825</v>
      </c>
      <c r="H6" s="56">
        <f t="shared" ref="H6:H48" si="1">F6+G6</f>
        <v>417852.44</v>
      </c>
    </row>
    <row r="7" s="42" customFormat="1" ht="28.8" spans="1:9">
      <c r="A7" s="58" t="s">
        <v>12</v>
      </c>
      <c r="B7" s="59">
        <f>SUM(B9:B22)</f>
        <v>41937</v>
      </c>
      <c r="C7" s="59">
        <f>SUM(C9:C22)</f>
        <v>0</v>
      </c>
      <c r="D7" s="56">
        <f t="shared" si="0"/>
        <v>41937</v>
      </c>
      <c r="E7" s="60" t="s">
        <v>50</v>
      </c>
      <c r="F7" s="59">
        <v>32442.27</v>
      </c>
      <c r="G7" s="61">
        <f>300+480+327+300+1200+583</f>
        <v>3190</v>
      </c>
      <c r="H7" s="56">
        <f t="shared" si="1"/>
        <v>35632.27</v>
      </c>
      <c r="I7" s="75" t="s">
        <v>51</v>
      </c>
    </row>
    <row r="8" ht="14.25" hidden="1" customHeight="1" spans="1:8">
      <c r="A8" s="58"/>
      <c r="B8" s="59"/>
      <c r="C8" s="61"/>
      <c r="D8" s="56">
        <f t="shared" si="0"/>
        <v>0</v>
      </c>
      <c r="E8" s="60" t="s">
        <v>52</v>
      </c>
      <c r="F8" s="59"/>
      <c r="G8" s="61"/>
      <c r="H8" s="56">
        <f t="shared" si="1"/>
        <v>0</v>
      </c>
    </row>
    <row r="9" ht="14.25" customHeight="1" spans="1:13">
      <c r="A9" s="62" t="s">
        <v>53</v>
      </c>
      <c r="B9" s="59">
        <v>16180</v>
      </c>
      <c r="C9" s="61"/>
      <c r="D9" s="56">
        <f t="shared" si="0"/>
        <v>16180</v>
      </c>
      <c r="E9" s="60" t="s">
        <v>54</v>
      </c>
      <c r="F9" s="59">
        <v>36494.65</v>
      </c>
      <c r="G9" s="61"/>
      <c r="H9" s="56">
        <f t="shared" si="1"/>
        <v>36494.65</v>
      </c>
      <c r="L9" s="42">
        <v>28018</v>
      </c>
      <c r="M9" s="42" t="s">
        <v>21</v>
      </c>
    </row>
    <row r="10" ht="14.25" customHeight="1" spans="1:13">
      <c r="A10" s="62" t="s">
        <v>55</v>
      </c>
      <c r="B10" s="59">
        <v>4022</v>
      </c>
      <c r="C10" s="61"/>
      <c r="D10" s="56">
        <f t="shared" si="0"/>
        <v>4022</v>
      </c>
      <c r="E10" s="60" t="s">
        <v>16</v>
      </c>
      <c r="F10" s="59">
        <v>31051.7</v>
      </c>
      <c r="G10" s="61">
        <v>575</v>
      </c>
      <c r="H10" s="56">
        <f t="shared" si="1"/>
        <v>31626.7</v>
      </c>
      <c r="I10" s="75" t="s">
        <v>17</v>
      </c>
      <c r="M10" s="73" t="s">
        <v>24</v>
      </c>
    </row>
    <row r="11" ht="14.25" customHeight="1" spans="1:13">
      <c r="A11" s="62" t="s">
        <v>56</v>
      </c>
      <c r="B11" s="59"/>
      <c r="C11" s="61"/>
      <c r="D11" s="56">
        <f t="shared" si="0"/>
        <v>0</v>
      </c>
      <c r="E11" s="60" t="s">
        <v>57</v>
      </c>
      <c r="F11" s="59">
        <v>1445</v>
      </c>
      <c r="G11" s="61"/>
      <c r="H11" s="56">
        <f t="shared" si="1"/>
        <v>1445</v>
      </c>
      <c r="M11" s="73" t="s">
        <v>28</v>
      </c>
    </row>
    <row r="12" ht="14.25" customHeight="1" spans="1:8">
      <c r="A12" s="62" t="s">
        <v>58</v>
      </c>
      <c r="B12" s="59"/>
      <c r="C12" s="61"/>
      <c r="D12" s="56">
        <f t="shared" si="0"/>
        <v>0</v>
      </c>
      <c r="E12" s="60" t="s">
        <v>59</v>
      </c>
      <c r="F12" s="59">
        <v>6653.26</v>
      </c>
      <c r="G12" s="61"/>
      <c r="H12" s="56">
        <f t="shared" si="1"/>
        <v>6653.26</v>
      </c>
    </row>
    <row r="13" ht="14.25" customHeight="1" spans="1:13">
      <c r="A13" s="62" t="s">
        <v>60</v>
      </c>
      <c r="B13" s="59">
        <v>10465</v>
      </c>
      <c r="C13" s="61"/>
      <c r="D13" s="56">
        <f t="shared" si="0"/>
        <v>10465</v>
      </c>
      <c r="E13" s="60" t="s">
        <v>19</v>
      </c>
      <c r="F13" s="59">
        <v>94224.87</v>
      </c>
      <c r="G13" s="56">
        <v>6160</v>
      </c>
      <c r="H13" s="56">
        <f t="shared" si="1"/>
        <v>100384.87</v>
      </c>
      <c r="I13" s="75" t="s">
        <v>20</v>
      </c>
      <c r="L13" s="42">
        <v>44800</v>
      </c>
      <c r="M13" s="73" t="s">
        <v>33</v>
      </c>
    </row>
    <row r="14" ht="14.25" customHeight="1" spans="1:13">
      <c r="A14" s="62" t="s">
        <v>61</v>
      </c>
      <c r="B14" s="59">
        <v>2850</v>
      </c>
      <c r="C14" s="61"/>
      <c r="D14" s="56">
        <f t="shared" si="0"/>
        <v>2850</v>
      </c>
      <c r="E14" s="60" t="s">
        <v>62</v>
      </c>
      <c r="F14" s="59">
        <v>24882.22</v>
      </c>
      <c r="G14" s="56"/>
      <c r="H14" s="56">
        <f t="shared" si="1"/>
        <v>24882.22</v>
      </c>
      <c r="M14" s="73" t="s">
        <v>35</v>
      </c>
    </row>
    <row r="15" ht="14.25" customHeight="1" spans="1:8">
      <c r="A15" s="62" t="s">
        <v>63</v>
      </c>
      <c r="B15" s="59"/>
      <c r="C15" s="63"/>
      <c r="D15" s="56">
        <f t="shared" si="0"/>
        <v>0</v>
      </c>
      <c r="E15" s="60" t="s">
        <v>64</v>
      </c>
      <c r="F15" s="59">
        <v>15166.84</v>
      </c>
      <c r="G15" s="61"/>
      <c r="H15" s="56">
        <f t="shared" si="1"/>
        <v>15166.84</v>
      </c>
    </row>
    <row r="16" ht="28.8" spans="1:13">
      <c r="A16" s="62" t="s">
        <v>65</v>
      </c>
      <c r="B16" s="59">
        <v>1980</v>
      </c>
      <c r="C16" s="63"/>
      <c r="D16" s="56">
        <f t="shared" si="0"/>
        <v>1980</v>
      </c>
      <c r="E16" s="60" t="s">
        <v>22</v>
      </c>
      <c r="F16" s="59">
        <v>12993.88</v>
      </c>
      <c r="G16" s="61">
        <f>85+750+200+400+17500+6000</f>
        <v>24935</v>
      </c>
      <c r="H16" s="56">
        <f t="shared" si="1"/>
        <v>37928.88</v>
      </c>
      <c r="I16" s="75" t="s">
        <v>66</v>
      </c>
      <c r="L16" s="42">
        <v>30000</v>
      </c>
      <c r="M16" s="73" t="s">
        <v>38</v>
      </c>
    </row>
    <row r="17" ht="14.25" customHeight="1" spans="1:9">
      <c r="A17" s="62" t="s">
        <v>67</v>
      </c>
      <c r="B17" s="59"/>
      <c r="C17" s="63"/>
      <c r="D17" s="56">
        <f t="shared" si="0"/>
        <v>0</v>
      </c>
      <c r="E17" s="60" t="s">
        <v>68</v>
      </c>
      <c r="F17" s="59">
        <v>10434.45</v>
      </c>
      <c r="G17" s="56"/>
      <c r="H17" s="56">
        <f t="shared" si="1"/>
        <v>10434.45</v>
      </c>
      <c r="I17" s="75" t="s">
        <v>69</v>
      </c>
    </row>
    <row r="18" ht="14.25" customHeight="1" spans="1:13">
      <c r="A18" s="62" t="s">
        <v>70</v>
      </c>
      <c r="B18" s="59">
        <v>6440</v>
      </c>
      <c r="C18" s="63"/>
      <c r="D18" s="56">
        <f t="shared" si="0"/>
        <v>6440</v>
      </c>
      <c r="E18" s="60" t="s">
        <v>71</v>
      </c>
      <c r="F18" s="59">
        <v>20750.69</v>
      </c>
      <c r="G18" s="64"/>
      <c r="H18" s="56">
        <f t="shared" si="1"/>
        <v>20750.69</v>
      </c>
      <c r="L18" s="42">
        <v>6160</v>
      </c>
      <c r="M18" s="73" t="s">
        <v>41</v>
      </c>
    </row>
    <row r="19" ht="14.25" customHeight="1" spans="1:8">
      <c r="A19" s="62" t="s">
        <v>72</v>
      </c>
      <c r="B19" s="59"/>
      <c r="C19" s="63"/>
      <c r="D19" s="56">
        <f t="shared" si="0"/>
        <v>0</v>
      </c>
      <c r="E19" s="60" t="s">
        <v>73</v>
      </c>
      <c r="F19" s="59">
        <v>1186.38</v>
      </c>
      <c r="G19" s="64"/>
      <c r="H19" s="56">
        <f t="shared" si="1"/>
        <v>1186.38</v>
      </c>
    </row>
    <row r="20" ht="14.25" customHeight="1" spans="1:10">
      <c r="A20" s="62" t="s">
        <v>74</v>
      </c>
      <c r="B20" s="59"/>
      <c r="C20" s="63"/>
      <c r="D20" s="56">
        <f t="shared" si="0"/>
        <v>0</v>
      </c>
      <c r="E20" s="60" t="s">
        <v>75</v>
      </c>
      <c r="F20" s="59">
        <v>546.2</v>
      </c>
      <c r="G20" s="65"/>
      <c r="H20" s="56">
        <f t="shared" si="1"/>
        <v>546.2</v>
      </c>
      <c r="J20" s="73"/>
    </row>
    <row r="21" ht="14.25" customHeight="1" spans="1:11">
      <c r="A21" s="62" t="s">
        <v>76</v>
      </c>
      <c r="B21" s="59"/>
      <c r="C21" s="56"/>
      <c r="D21" s="56">
        <f t="shared" si="0"/>
        <v>0</v>
      </c>
      <c r="E21" s="60" t="s">
        <v>77</v>
      </c>
      <c r="F21" s="59"/>
      <c r="G21" s="66"/>
      <c r="H21" s="56">
        <f t="shared" si="1"/>
        <v>0</v>
      </c>
      <c r="K21" s="74"/>
    </row>
    <row r="22" ht="14.25" customHeight="1" spans="1:11">
      <c r="A22" s="62" t="s">
        <v>78</v>
      </c>
      <c r="B22" s="59"/>
      <c r="C22" s="61"/>
      <c r="D22" s="56">
        <f t="shared" si="0"/>
        <v>0</v>
      </c>
      <c r="E22" s="60" t="s">
        <v>79</v>
      </c>
      <c r="F22" s="59"/>
      <c r="G22" s="66"/>
      <c r="H22" s="56">
        <f t="shared" si="1"/>
        <v>0</v>
      </c>
      <c r="K22" s="74"/>
    </row>
    <row r="23" ht="14.25" customHeight="1" spans="1:9">
      <c r="A23" s="58" t="s">
        <v>15</v>
      </c>
      <c r="B23" s="59">
        <f>SUM(B24:B31)</f>
        <v>52563</v>
      </c>
      <c r="C23" s="59">
        <f>SUM(C24:C31)</f>
        <v>114825.33</v>
      </c>
      <c r="D23" s="56">
        <f t="shared" si="0"/>
        <v>167388.33</v>
      </c>
      <c r="E23" s="60" t="s">
        <v>26</v>
      </c>
      <c r="F23" s="59">
        <v>3066.93</v>
      </c>
      <c r="G23" s="66">
        <v>347</v>
      </c>
      <c r="H23" s="56">
        <f t="shared" si="1"/>
        <v>3413.93</v>
      </c>
      <c r="I23" s="75" t="s">
        <v>27</v>
      </c>
    </row>
    <row r="24" ht="14.25" customHeight="1" spans="1:8">
      <c r="A24" s="62" t="s">
        <v>80</v>
      </c>
      <c r="B24" s="59">
        <v>7580</v>
      </c>
      <c r="C24" s="56"/>
      <c r="D24" s="56">
        <f t="shared" si="0"/>
        <v>7580</v>
      </c>
      <c r="E24" s="60" t="s">
        <v>81</v>
      </c>
      <c r="F24" s="59">
        <v>14407.07</v>
      </c>
      <c r="G24" s="61"/>
      <c r="H24" s="56">
        <f t="shared" si="1"/>
        <v>14407.07</v>
      </c>
    </row>
    <row r="25" ht="14.25" customHeight="1" spans="1:8">
      <c r="A25" s="62" t="s">
        <v>82</v>
      </c>
      <c r="B25" s="59">
        <v>15988</v>
      </c>
      <c r="C25" s="61"/>
      <c r="D25" s="56">
        <f t="shared" si="0"/>
        <v>15988</v>
      </c>
      <c r="E25" s="60" t="s">
        <v>83</v>
      </c>
      <c r="F25" s="59">
        <v>1676.01</v>
      </c>
      <c r="G25" s="63"/>
      <c r="H25" s="56">
        <f t="shared" si="1"/>
        <v>1676.01</v>
      </c>
    </row>
    <row r="26" ht="14.25" customHeight="1" spans="1:9">
      <c r="A26" s="62" t="s">
        <v>84</v>
      </c>
      <c r="B26" s="59">
        <v>21280</v>
      </c>
      <c r="C26" s="63"/>
      <c r="D26" s="56">
        <f t="shared" si="0"/>
        <v>21280</v>
      </c>
      <c r="E26" s="60" t="s">
        <v>29</v>
      </c>
      <c r="F26" s="59">
        <v>922.02</v>
      </c>
      <c r="G26" s="63">
        <v>300</v>
      </c>
      <c r="H26" s="56">
        <f t="shared" si="1"/>
        <v>1222.02</v>
      </c>
      <c r="I26" s="75" t="s">
        <v>30</v>
      </c>
    </row>
    <row r="27" ht="14.25" customHeight="1" spans="1:8">
      <c r="A27" s="62" t="s">
        <v>85</v>
      </c>
      <c r="B27" s="59"/>
      <c r="C27" s="63"/>
      <c r="D27" s="56">
        <f t="shared" si="0"/>
        <v>0</v>
      </c>
      <c r="E27" s="60" t="s">
        <v>86</v>
      </c>
      <c r="F27" s="59">
        <v>5000</v>
      </c>
      <c r="G27" s="63"/>
      <c r="H27" s="56">
        <f t="shared" si="1"/>
        <v>5000</v>
      </c>
    </row>
    <row r="28" ht="14.25" customHeight="1" spans="1:8">
      <c r="A28" s="62" t="s">
        <v>18</v>
      </c>
      <c r="B28" s="59">
        <v>3648</v>
      </c>
      <c r="C28" s="63">
        <v>108978</v>
      </c>
      <c r="D28" s="56">
        <f t="shared" si="0"/>
        <v>112626</v>
      </c>
      <c r="E28" s="60" t="s">
        <v>87</v>
      </c>
      <c r="F28" s="59">
        <v>25761</v>
      </c>
      <c r="G28" s="63"/>
      <c r="H28" s="56">
        <f t="shared" si="1"/>
        <v>25761</v>
      </c>
    </row>
    <row r="29" ht="14.25" customHeight="1" spans="1:9">
      <c r="A29" s="62" t="s">
        <v>88</v>
      </c>
      <c r="B29" s="59"/>
      <c r="C29" s="63"/>
      <c r="D29" s="56">
        <f t="shared" si="0"/>
        <v>0</v>
      </c>
      <c r="E29" s="60" t="s">
        <v>31</v>
      </c>
      <c r="F29" s="59">
        <v>2922</v>
      </c>
      <c r="G29" s="63">
        <f>4518+30000+5800</f>
        <v>40318</v>
      </c>
      <c r="H29" s="56">
        <f t="shared" si="1"/>
        <v>43240</v>
      </c>
      <c r="I29" s="75" t="s">
        <v>32</v>
      </c>
    </row>
    <row r="30" ht="14.25" customHeight="1" spans="1:8">
      <c r="A30" s="62" t="s">
        <v>43</v>
      </c>
      <c r="B30" s="59">
        <v>3600</v>
      </c>
      <c r="C30" s="64">
        <f>7347.33-1500</f>
        <v>5847.33</v>
      </c>
      <c r="D30" s="56">
        <f t="shared" si="0"/>
        <v>9447.33</v>
      </c>
      <c r="E30" s="60" t="s">
        <v>89</v>
      </c>
      <c r="F30" s="59"/>
      <c r="G30" s="63"/>
      <c r="H30" s="56">
        <f t="shared" si="1"/>
        <v>0</v>
      </c>
    </row>
    <row r="31" ht="14.25" customHeight="1" spans="1:8">
      <c r="A31" s="62" t="s">
        <v>90</v>
      </c>
      <c r="B31" s="59">
        <v>467</v>
      </c>
      <c r="C31" s="63"/>
      <c r="D31" s="56">
        <f t="shared" si="0"/>
        <v>467</v>
      </c>
      <c r="E31" s="57" t="s">
        <v>34</v>
      </c>
      <c r="F31" s="55">
        <f>SUM(F32:F33,F37:F39)</f>
        <v>92542.9</v>
      </c>
      <c r="G31" s="55">
        <f>SUM(G32:G33,G37:G39)</f>
        <v>39000</v>
      </c>
      <c r="H31" s="56">
        <f t="shared" si="1"/>
        <v>131542.9</v>
      </c>
    </row>
    <row r="32" ht="14.25" customHeight="1" spans="1:8">
      <c r="A32" s="54" t="s">
        <v>25</v>
      </c>
      <c r="B32" s="55">
        <f>B33+B39+B38+B40+B37</f>
        <v>340070</v>
      </c>
      <c r="C32" s="55">
        <f>C33+C39+C38+C40+C37</f>
        <v>0</v>
      </c>
      <c r="D32" s="56">
        <f t="shared" si="0"/>
        <v>340070</v>
      </c>
      <c r="E32" s="60" t="s">
        <v>91</v>
      </c>
      <c r="F32" s="59">
        <v>10719</v>
      </c>
      <c r="G32" s="63"/>
      <c r="H32" s="56">
        <f t="shared" si="1"/>
        <v>10719</v>
      </c>
    </row>
    <row r="33" ht="14.25" customHeight="1" spans="1:8">
      <c r="A33" s="58" t="s">
        <v>92</v>
      </c>
      <c r="B33" s="59">
        <f t="shared" ref="B33:G33" si="2">SUM(B34:B36)</f>
        <v>334169</v>
      </c>
      <c r="C33" s="59">
        <f t="shared" si="2"/>
        <v>0</v>
      </c>
      <c r="D33" s="56">
        <f t="shared" si="0"/>
        <v>334169</v>
      </c>
      <c r="E33" s="60" t="s">
        <v>93</v>
      </c>
      <c r="F33" s="59">
        <f>SUM(F34:F36)</f>
        <v>81455.9</v>
      </c>
      <c r="G33" s="59">
        <f>SUM(G34:G36)</f>
        <v>0</v>
      </c>
      <c r="H33" s="56">
        <f t="shared" si="1"/>
        <v>81455.9</v>
      </c>
    </row>
    <row r="34" ht="14.25" customHeight="1" spans="1:8">
      <c r="A34" s="62" t="s">
        <v>94</v>
      </c>
      <c r="B34" s="59">
        <v>34050</v>
      </c>
      <c r="C34" s="63"/>
      <c r="D34" s="56">
        <f t="shared" si="0"/>
        <v>34050</v>
      </c>
      <c r="E34" s="67" t="s">
        <v>95</v>
      </c>
      <c r="F34" s="59">
        <v>2556</v>
      </c>
      <c r="G34" s="63"/>
      <c r="H34" s="56">
        <f t="shared" si="1"/>
        <v>2556</v>
      </c>
    </row>
    <row r="35" ht="14.25" customHeight="1" spans="1:8">
      <c r="A35" s="62" t="s">
        <v>96</v>
      </c>
      <c r="B35" s="59">
        <v>286869</v>
      </c>
      <c r="C35" s="63"/>
      <c r="D35" s="56">
        <f t="shared" si="0"/>
        <v>286869</v>
      </c>
      <c r="E35" s="67" t="s">
        <v>97</v>
      </c>
      <c r="F35" s="59">
        <v>77629.9</v>
      </c>
      <c r="G35" s="63"/>
      <c r="H35" s="56">
        <f t="shared" si="1"/>
        <v>77629.9</v>
      </c>
    </row>
    <row r="36" ht="14.25" customHeight="1" spans="1:8">
      <c r="A36" s="62" t="s">
        <v>98</v>
      </c>
      <c r="B36" s="59">
        <v>13250</v>
      </c>
      <c r="C36" s="63"/>
      <c r="D36" s="56">
        <f t="shared" si="0"/>
        <v>13250</v>
      </c>
      <c r="E36" s="67" t="s">
        <v>99</v>
      </c>
      <c r="F36" s="59">
        <v>1270</v>
      </c>
      <c r="G36" s="63"/>
      <c r="H36" s="56">
        <f t="shared" si="1"/>
        <v>1270</v>
      </c>
    </row>
    <row r="37" ht="14.25" customHeight="1" spans="1:8">
      <c r="A37" s="68" t="s">
        <v>100</v>
      </c>
      <c r="B37" s="59">
        <v>901</v>
      </c>
      <c r="C37" s="63"/>
      <c r="D37" s="56">
        <f t="shared" si="0"/>
        <v>901</v>
      </c>
      <c r="E37" s="60" t="s">
        <v>101</v>
      </c>
      <c r="F37" s="59"/>
      <c r="G37" s="63"/>
      <c r="H37" s="56">
        <f t="shared" si="1"/>
        <v>0</v>
      </c>
    </row>
    <row r="38" ht="14.25" customHeight="1" spans="1:8">
      <c r="A38" s="58" t="s">
        <v>102</v>
      </c>
      <c r="B38" s="59">
        <v>5000</v>
      </c>
      <c r="C38" s="63"/>
      <c r="D38" s="56">
        <f t="shared" si="0"/>
        <v>5000</v>
      </c>
      <c r="E38" s="60" t="s">
        <v>103</v>
      </c>
      <c r="F38" s="59"/>
      <c r="G38" s="63"/>
      <c r="H38" s="56">
        <f t="shared" si="1"/>
        <v>0</v>
      </c>
    </row>
    <row r="39" ht="14.25" customHeight="1" spans="1:9">
      <c r="A39" s="69" t="s">
        <v>104</v>
      </c>
      <c r="B39" s="59"/>
      <c r="C39" s="63"/>
      <c r="D39" s="56">
        <f t="shared" si="0"/>
        <v>0</v>
      </c>
      <c r="E39" s="60" t="s">
        <v>105</v>
      </c>
      <c r="F39" s="59">
        <v>368</v>
      </c>
      <c r="G39" s="63">
        <v>39000</v>
      </c>
      <c r="H39" s="56">
        <f t="shared" si="1"/>
        <v>39368</v>
      </c>
      <c r="I39" s="75" t="s">
        <v>106</v>
      </c>
    </row>
    <row r="40" ht="14.25" customHeight="1" spans="1:8">
      <c r="A40" s="68" t="s">
        <v>107</v>
      </c>
      <c r="B40" s="59"/>
      <c r="C40" s="63"/>
      <c r="D40" s="56">
        <f t="shared" si="0"/>
        <v>0</v>
      </c>
      <c r="E40" s="68"/>
      <c r="F40" s="59"/>
      <c r="G40" s="63"/>
      <c r="H40" s="56">
        <f t="shared" si="1"/>
        <v>0</v>
      </c>
    </row>
    <row r="41" ht="14.25" customHeight="1" spans="1:8">
      <c r="A41" s="58"/>
      <c r="B41" s="59"/>
      <c r="C41" s="63"/>
      <c r="D41" s="56">
        <f t="shared" si="0"/>
        <v>0</v>
      </c>
      <c r="E41" s="68"/>
      <c r="F41" s="59"/>
      <c r="G41" s="63"/>
      <c r="H41" s="56">
        <f t="shared" si="1"/>
        <v>0</v>
      </c>
    </row>
    <row r="42" ht="14.25" customHeight="1" spans="1:8">
      <c r="A42" s="58"/>
      <c r="B42" s="59"/>
      <c r="C42" s="63"/>
      <c r="D42" s="56">
        <f t="shared" si="0"/>
        <v>0</v>
      </c>
      <c r="E42" s="68"/>
      <c r="F42" s="59"/>
      <c r="G42" s="63"/>
      <c r="H42" s="56">
        <f t="shared" si="1"/>
        <v>0</v>
      </c>
    </row>
    <row r="43" ht="14.25" customHeight="1" spans="1:8">
      <c r="A43" s="58"/>
      <c r="B43" s="59"/>
      <c r="C43" s="63"/>
      <c r="D43" s="56">
        <f t="shared" si="0"/>
        <v>0</v>
      </c>
      <c r="E43" s="68"/>
      <c r="F43" s="59"/>
      <c r="G43" s="63"/>
      <c r="H43" s="56">
        <f t="shared" si="1"/>
        <v>0</v>
      </c>
    </row>
    <row r="44" ht="14.25" customHeight="1" spans="1:8">
      <c r="A44" s="69"/>
      <c r="B44" s="59"/>
      <c r="C44" s="63"/>
      <c r="D44" s="56">
        <f t="shared" si="0"/>
        <v>0</v>
      </c>
      <c r="E44" s="68"/>
      <c r="F44" s="59"/>
      <c r="G44" s="63"/>
      <c r="H44" s="56">
        <f t="shared" si="1"/>
        <v>0</v>
      </c>
    </row>
    <row r="45" ht="14.25" customHeight="1" spans="1:8">
      <c r="A45" s="69"/>
      <c r="B45" s="59"/>
      <c r="C45" s="63"/>
      <c r="D45" s="56">
        <f t="shared" si="0"/>
        <v>0</v>
      </c>
      <c r="E45" s="57"/>
      <c r="F45" s="55"/>
      <c r="G45" s="63"/>
      <c r="H45" s="56">
        <f t="shared" si="1"/>
        <v>0</v>
      </c>
    </row>
    <row r="46" ht="14.25" customHeight="1" spans="1:8">
      <c r="A46" s="70"/>
      <c r="B46" s="59"/>
      <c r="C46" s="63"/>
      <c r="D46" s="56">
        <f t="shared" si="0"/>
        <v>0</v>
      </c>
      <c r="E46" s="57"/>
      <c r="F46" s="55"/>
      <c r="G46" s="63"/>
      <c r="H46" s="56">
        <f t="shared" si="1"/>
        <v>0</v>
      </c>
    </row>
    <row r="47" ht="14.25" customHeight="1" spans="1:8">
      <c r="A47" s="68"/>
      <c r="B47" s="59"/>
      <c r="C47" s="63"/>
      <c r="D47" s="56">
        <f t="shared" si="0"/>
        <v>0</v>
      </c>
      <c r="E47" s="68"/>
      <c r="F47" s="59"/>
      <c r="G47" s="63"/>
      <c r="H47" s="56">
        <f t="shared" si="1"/>
        <v>0</v>
      </c>
    </row>
    <row r="48" ht="14.25" customHeight="1" spans="1:10">
      <c r="A48" s="71" t="s">
        <v>39</v>
      </c>
      <c r="B48" s="55">
        <f>B6+B32</f>
        <v>434570</v>
      </c>
      <c r="C48" s="55">
        <f>C6+C32</f>
        <v>114825.33</v>
      </c>
      <c r="D48" s="55">
        <f t="shared" si="0"/>
        <v>549395.33</v>
      </c>
      <c r="E48" s="72" t="s">
        <v>40</v>
      </c>
      <c r="F48" s="55">
        <f>F6+F31</f>
        <v>434570.34</v>
      </c>
      <c r="G48" s="55">
        <f>G6+G31</f>
        <v>114825</v>
      </c>
      <c r="H48" s="55">
        <f t="shared" si="1"/>
        <v>549395.34</v>
      </c>
      <c r="J48" s="42">
        <f>C48-G48</f>
        <v>0.330000000001746</v>
      </c>
    </row>
  </sheetData>
  <mergeCells count="5">
    <mergeCell ref="A2:H2"/>
    <mergeCell ref="B4:D4"/>
    <mergeCell ref="F4:H4"/>
    <mergeCell ref="A4:A5"/>
    <mergeCell ref="E4:E5"/>
  </mergeCells>
  <pageMargins left="0" right="0" top="0" bottom="0" header="0" footer="0"/>
  <pageSetup paperSize="8" firstPageNumber="4294963191" fitToHeight="0" orientation="landscape" useFirstPageNumber="1" horizontalDpi="600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showZeros="0" workbookViewId="0">
      <pane ySplit="5" topLeftCell="A6" activePane="bottomLeft" state="frozen"/>
      <selection/>
      <selection pane="bottomLeft" activeCell="G17" sqref="G17"/>
    </sheetView>
  </sheetViews>
  <sheetFormatPr defaultColWidth="11.625" defaultRowHeight="13.8"/>
  <cols>
    <col min="1" max="1" width="49" style="42" customWidth="1"/>
    <col min="2" max="3" width="11.625" style="42" customWidth="1"/>
    <col min="4" max="4" width="14.1666666666667" style="42" customWidth="1"/>
    <col min="5" max="5" width="38" style="42" customWidth="1"/>
    <col min="6" max="8" width="11.625" style="42" customWidth="1"/>
    <col min="9" max="10" width="11.625" style="42"/>
    <col min="11" max="11" width="65.7604166666667" style="42" customWidth="1"/>
    <col min="12" max="256" width="11.625" style="42"/>
    <col min="257" max="257" width="51.375" style="42" customWidth="1"/>
    <col min="258" max="260" width="11.625" style="42" customWidth="1"/>
    <col min="261" max="261" width="51.375" style="42" customWidth="1"/>
    <col min="262" max="264" width="11.625" style="42" customWidth="1"/>
    <col min="265" max="512" width="11.625" style="42"/>
    <col min="513" max="513" width="51.375" style="42" customWidth="1"/>
    <col min="514" max="516" width="11.625" style="42" customWidth="1"/>
    <col min="517" max="517" width="51.375" style="42" customWidth="1"/>
    <col min="518" max="520" width="11.625" style="42" customWidth="1"/>
    <col min="521" max="768" width="11.625" style="42"/>
    <col min="769" max="769" width="51.375" style="42" customWidth="1"/>
    <col min="770" max="772" width="11.625" style="42" customWidth="1"/>
    <col min="773" max="773" width="51.375" style="42" customWidth="1"/>
    <col min="774" max="776" width="11.625" style="42" customWidth="1"/>
    <col min="777" max="1024" width="11.625" style="42"/>
    <col min="1025" max="1025" width="51.375" style="42" customWidth="1"/>
    <col min="1026" max="1028" width="11.625" style="42" customWidth="1"/>
    <col min="1029" max="1029" width="51.375" style="42" customWidth="1"/>
    <col min="1030" max="1032" width="11.625" style="42" customWidth="1"/>
    <col min="1033" max="1280" width="11.625" style="42"/>
    <col min="1281" max="1281" width="51.375" style="42" customWidth="1"/>
    <col min="1282" max="1284" width="11.625" style="42" customWidth="1"/>
    <col min="1285" max="1285" width="51.375" style="42" customWidth="1"/>
    <col min="1286" max="1288" width="11.625" style="42" customWidth="1"/>
    <col min="1289" max="1536" width="11.625" style="42"/>
    <col min="1537" max="1537" width="51.375" style="42" customWidth="1"/>
    <col min="1538" max="1540" width="11.625" style="42" customWidth="1"/>
    <col min="1541" max="1541" width="51.375" style="42" customWidth="1"/>
    <col min="1542" max="1544" width="11.625" style="42" customWidth="1"/>
    <col min="1545" max="1792" width="11.625" style="42"/>
    <col min="1793" max="1793" width="51.375" style="42" customWidth="1"/>
    <col min="1794" max="1796" width="11.625" style="42" customWidth="1"/>
    <col min="1797" max="1797" width="51.375" style="42" customWidth="1"/>
    <col min="1798" max="1800" width="11.625" style="42" customWidth="1"/>
    <col min="1801" max="2048" width="11.625" style="42"/>
    <col min="2049" max="2049" width="51.375" style="42" customWidth="1"/>
    <col min="2050" max="2052" width="11.625" style="42" customWidth="1"/>
    <col min="2053" max="2053" width="51.375" style="42" customWidth="1"/>
    <col min="2054" max="2056" width="11.625" style="42" customWidth="1"/>
    <col min="2057" max="2304" width="11.625" style="42"/>
    <col min="2305" max="2305" width="51.375" style="42" customWidth="1"/>
    <col min="2306" max="2308" width="11.625" style="42" customWidth="1"/>
    <col min="2309" max="2309" width="51.375" style="42" customWidth="1"/>
    <col min="2310" max="2312" width="11.625" style="42" customWidth="1"/>
    <col min="2313" max="2560" width="11.625" style="42"/>
    <col min="2561" max="2561" width="51.375" style="42" customWidth="1"/>
    <col min="2562" max="2564" width="11.625" style="42" customWidth="1"/>
    <col min="2565" max="2565" width="51.375" style="42" customWidth="1"/>
    <col min="2566" max="2568" width="11.625" style="42" customWidth="1"/>
    <col min="2569" max="2816" width="11.625" style="42"/>
    <col min="2817" max="2817" width="51.375" style="42" customWidth="1"/>
    <col min="2818" max="2820" width="11.625" style="42" customWidth="1"/>
    <col min="2821" max="2821" width="51.375" style="42" customWidth="1"/>
    <col min="2822" max="2824" width="11.625" style="42" customWidth="1"/>
    <col min="2825" max="3072" width="11.625" style="42"/>
    <col min="3073" max="3073" width="51.375" style="42" customWidth="1"/>
    <col min="3074" max="3076" width="11.625" style="42" customWidth="1"/>
    <col min="3077" max="3077" width="51.375" style="42" customWidth="1"/>
    <col min="3078" max="3080" width="11.625" style="42" customWidth="1"/>
    <col min="3081" max="3328" width="11.625" style="42"/>
    <col min="3329" max="3329" width="51.375" style="42" customWidth="1"/>
    <col min="3330" max="3332" width="11.625" style="42" customWidth="1"/>
    <col min="3333" max="3333" width="51.375" style="42" customWidth="1"/>
    <col min="3334" max="3336" width="11.625" style="42" customWidth="1"/>
    <col min="3337" max="3584" width="11.625" style="42"/>
    <col min="3585" max="3585" width="51.375" style="42" customWidth="1"/>
    <col min="3586" max="3588" width="11.625" style="42" customWidth="1"/>
    <col min="3589" max="3589" width="51.375" style="42" customWidth="1"/>
    <col min="3590" max="3592" width="11.625" style="42" customWidth="1"/>
    <col min="3593" max="3840" width="11.625" style="42"/>
    <col min="3841" max="3841" width="51.375" style="42" customWidth="1"/>
    <col min="3842" max="3844" width="11.625" style="42" customWidth="1"/>
    <col min="3845" max="3845" width="51.375" style="42" customWidth="1"/>
    <col min="3846" max="3848" width="11.625" style="42" customWidth="1"/>
    <col min="3849" max="4096" width="11.625" style="42"/>
    <col min="4097" max="4097" width="51.375" style="42" customWidth="1"/>
    <col min="4098" max="4100" width="11.625" style="42" customWidth="1"/>
    <col min="4101" max="4101" width="51.375" style="42" customWidth="1"/>
    <col min="4102" max="4104" width="11.625" style="42" customWidth="1"/>
    <col min="4105" max="4352" width="11.625" style="42"/>
    <col min="4353" max="4353" width="51.375" style="42" customWidth="1"/>
    <col min="4354" max="4356" width="11.625" style="42" customWidth="1"/>
    <col min="4357" max="4357" width="51.375" style="42" customWidth="1"/>
    <col min="4358" max="4360" width="11.625" style="42" customWidth="1"/>
    <col min="4361" max="4608" width="11.625" style="42"/>
    <col min="4609" max="4609" width="51.375" style="42" customWidth="1"/>
    <col min="4610" max="4612" width="11.625" style="42" customWidth="1"/>
    <col min="4613" max="4613" width="51.375" style="42" customWidth="1"/>
    <col min="4614" max="4616" width="11.625" style="42" customWidth="1"/>
    <col min="4617" max="4864" width="11.625" style="42"/>
    <col min="4865" max="4865" width="51.375" style="42" customWidth="1"/>
    <col min="4866" max="4868" width="11.625" style="42" customWidth="1"/>
    <col min="4869" max="4869" width="51.375" style="42" customWidth="1"/>
    <col min="4870" max="4872" width="11.625" style="42" customWidth="1"/>
    <col min="4873" max="5120" width="11.625" style="42"/>
    <col min="5121" max="5121" width="51.375" style="42" customWidth="1"/>
    <col min="5122" max="5124" width="11.625" style="42" customWidth="1"/>
    <col min="5125" max="5125" width="51.375" style="42" customWidth="1"/>
    <col min="5126" max="5128" width="11.625" style="42" customWidth="1"/>
    <col min="5129" max="5376" width="11.625" style="42"/>
    <col min="5377" max="5377" width="51.375" style="42" customWidth="1"/>
    <col min="5378" max="5380" width="11.625" style="42" customWidth="1"/>
    <col min="5381" max="5381" width="51.375" style="42" customWidth="1"/>
    <col min="5382" max="5384" width="11.625" style="42" customWidth="1"/>
    <col min="5385" max="5632" width="11.625" style="42"/>
    <col min="5633" max="5633" width="51.375" style="42" customWidth="1"/>
    <col min="5634" max="5636" width="11.625" style="42" customWidth="1"/>
    <col min="5637" max="5637" width="51.375" style="42" customWidth="1"/>
    <col min="5638" max="5640" width="11.625" style="42" customWidth="1"/>
    <col min="5641" max="5888" width="11.625" style="42"/>
    <col min="5889" max="5889" width="51.375" style="42" customWidth="1"/>
    <col min="5890" max="5892" width="11.625" style="42" customWidth="1"/>
    <col min="5893" max="5893" width="51.375" style="42" customWidth="1"/>
    <col min="5894" max="5896" width="11.625" style="42" customWidth="1"/>
    <col min="5897" max="6144" width="11.625" style="42"/>
    <col min="6145" max="6145" width="51.375" style="42" customWidth="1"/>
    <col min="6146" max="6148" width="11.625" style="42" customWidth="1"/>
    <col min="6149" max="6149" width="51.375" style="42" customWidth="1"/>
    <col min="6150" max="6152" width="11.625" style="42" customWidth="1"/>
    <col min="6153" max="6400" width="11.625" style="42"/>
    <col min="6401" max="6401" width="51.375" style="42" customWidth="1"/>
    <col min="6402" max="6404" width="11.625" style="42" customWidth="1"/>
    <col min="6405" max="6405" width="51.375" style="42" customWidth="1"/>
    <col min="6406" max="6408" width="11.625" style="42" customWidth="1"/>
    <col min="6409" max="6656" width="11.625" style="42"/>
    <col min="6657" max="6657" width="51.375" style="42" customWidth="1"/>
    <col min="6658" max="6660" width="11.625" style="42" customWidth="1"/>
    <col min="6661" max="6661" width="51.375" style="42" customWidth="1"/>
    <col min="6662" max="6664" width="11.625" style="42" customWidth="1"/>
    <col min="6665" max="6912" width="11.625" style="42"/>
    <col min="6913" max="6913" width="51.375" style="42" customWidth="1"/>
    <col min="6914" max="6916" width="11.625" style="42" customWidth="1"/>
    <col min="6917" max="6917" width="51.375" style="42" customWidth="1"/>
    <col min="6918" max="6920" width="11.625" style="42" customWidth="1"/>
    <col min="6921" max="7168" width="11.625" style="42"/>
    <col min="7169" max="7169" width="51.375" style="42" customWidth="1"/>
    <col min="7170" max="7172" width="11.625" style="42" customWidth="1"/>
    <col min="7173" max="7173" width="51.375" style="42" customWidth="1"/>
    <col min="7174" max="7176" width="11.625" style="42" customWidth="1"/>
    <col min="7177" max="7424" width="11.625" style="42"/>
    <col min="7425" max="7425" width="51.375" style="42" customWidth="1"/>
    <col min="7426" max="7428" width="11.625" style="42" customWidth="1"/>
    <col min="7429" max="7429" width="51.375" style="42" customWidth="1"/>
    <col min="7430" max="7432" width="11.625" style="42" customWidth="1"/>
    <col min="7433" max="7680" width="11.625" style="42"/>
    <col min="7681" max="7681" width="51.375" style="42" customWidth="1"/>
    <col min="7682" max="7684" width="11.625" style="42" customWidth="1"/>
    <col min="7685" max="7685" width="51.375" style="42" customWidth="1"/>
    <col min="7686" max="7688" width="11.625" style="42" customWidth="1"/>
    <col min="7689" max="7936" width="11.625" style="42"/>
    <col min="7937" max="7937" width="51.375" style="42" customWidth="1"/>
    <col min="7938" max="7940" width="11.625" style="42" customWidth="1"/>
    <col min="7941" max="7941" width="51.375" style="42" customWidth="1"/>
    <col min="7942" max="7944" width="11.625" style="42" customWidth="1"/>
    <col min="7945" max="8192" width="11.625" style="42"/>
    <col min="8193" max="8193" width="51.375" style="42" customWidth="1"/>
    <col min="8194" max="8196" width="11.625" style="42" customWidth="1"/>
    <col min="8197" max="8197" width="51.375" style="42" customWidth="1"/>
    <col min="8198" max="8200" width="11.625" style="42" customWidth="1"/>
    <col min="8201" max="8448" width="11.625" style="42"/>
    <col min="8449" max="8449" width="51.375" style="42" customWidth="1"/>
    <col min="8450" max="8452" width="11.625" style="42" customWidth="1"/>
    <col min="8453" max="8453" width="51.375" style="42" customWidth="1"/>
    <col min="8454" max="8456" width="11.625" style="42" customWidth="1"/>
    <col min="8457" max="8704" width="11.625" style="42"/>
    <col min="8705" max="8705" width="51.375" style="42" customWidth="1"/>
    <col min="8706" max="8708" width="11.625" style="42" customWidth="1"/>
    <col min="8709" max="8709" width="51.375" style="42" customWidth="1"/>
    <col min="8710" max="8712" width="11.625" style="42" customWidth="1"/>
    <col min="8713" max="8960" width="11.625" style="42"/>
    <col min="8961" max="8961" width="51.375" style="42" customWidth="1"/>
    <col min="8962" max="8964" width="11.625" style="42" customWidth="1"/>
    <col min="8965" max="8965" width="51.375" style="42" customWidth="1"/>
    <col min="8966" max="8968" width="11.625" style="42" customWidth="1"/>
    <col min="8969" max="9216" width="11.625" style="42"/>
    <col min="9217" max="9217" width="51.375" style="42" customWidth="1"/>
    <col min="9218" max="9220" width="11.625" style="42" customWidth="1"/>
    <col min="9221" max="9221" width="51.375" style="42" customWidth="1"/>
    <col min="9222" max="9224" width="11.625" style="42" customWidth="1"/>
    <col min="9225" max="9472" width="11.625" style="42"/>
    <col min="9473" max="9473" width="51.375" style="42" customWidth="1"/>
    <col min="9474" max="9476" width="11.625" style="42" customWidth="1"/>
    <col min="9477" max="9477" width="51.375" style="42" customWidth="1"/>
    <col min="9478" max="9480" width="11.625" style="42" customWidth="1"/>
    <col min="9481" max="9728" width="11.625" style="42"/>
    <col min="9729" max="9729" width="51.375" style="42" customWidth="1"/>
    <col min="9730" max="9732" width="11.625" style="42" customWidth="1"/>
    <col min="9733" max="9733" width="51.375" style="42" customWidth="1"/>
    <col min="9734" max="9736" width="11.625" style="42" customWidth="1"/>
    <col min="9737" max="9984" width="11.625" style="42"/>
    <col min="9985" max="9985" width="51.375" style="42" customWidth="1"/>
    <col min="9986" max="9988" width="11.625" style="42" customWidth="1"/>
    <col min="9989" max="9989" width="51.375" style="42" customWidth="1"/>
    <col min="9990" max="9992" width="11.625" style="42" customWidth="1"/>
    <col min="9993" max="10240" width="11.625" style="42"/>
    <col min="10241" max="10241" width="51.375" style="42" customWidth="1"/>
    <col min="10242" max="10244" width="11.625" style="42" customWidth="1"/>
    <col min="10245" max="10245" width="51.375" style="42" customWidth="1"/>
    <col min="10246" max="10248" width="11.625" style="42" customWidth="1"/>
    <col min="10249" max="10496" width="11.625" style="42"/>
    <col min="10497" max="10497" width="51.375" style="42" customWidth="1"/>
    <col min="10498" max="10500" width="11.625" style="42" customWidth="1"/>
    <col min="10501" max="10501" width="51.375" style="42" customWidth="1"/>
    <col min="10502" max="10504" width="11.625" style="42" customWidth="1"/>
    <col min="10505" max="10752" width="11.625" style="42"/>
    <col min="10753" max="10753" width="51.375" style="42" customWidth="1"/>
    <col min="10754" max="10756" width="11.625" style="42" customWidth="1"/>
    <col min="10757" max="10757" width="51.375" style="42" customWidth="1"/>
    <col min="10758" max="10760" width="11.625" style="42" customWidth="1"/>
    <col min="10761" max="11008" width="11.625" style="42"/>
    <col min="11009" max="11009" width="51.375" style="42" customWidth="1"/>
    <col min="11010" max="11012" width="11.625" style="42" customWidth="1"/>
    <col min="11013" max="11013" width="51.375" style="42" customWidth="1"/>
    <col min="11014" max="11016" width="11.625" style="42" customWidth="1"/>
    <col min="11017" max="11264" width="11.625" style="42"/>
    <col min="11265" max="11265" width="51.375" style="42" customWidth="1"/>
    <col min="11266" max="11268" width="11.625" style="42" customWidth="1"/>
    <col min="11269" max="11269" width="51.375" style="42" customWidth="1"/>
    <col min="11270" max="11272" width="11.625" style="42" customWidth="1"/>
    <col min="11273" max="11520" width="11.625" style="42"/>
    <col min="11521" max="11521" width="51.375" style="42" customWidth="1"/>
    <col min="11522" max="11524" width="11.625" style="42" customWidth="1"/>
    <col min="11525" max="11525" width="51.375" style="42" customWidth="1"/>
    <col min="11526" max="11528" width="11.625" style="42" customWidth="1"/>
    <col min="11529" max="11776" width="11.625" style="42"/>
    <col min="11777" max="11777" width="51.375" style="42" customWidth="1"/>
    <col min="11778" max="11780" width="11.625" style="42" customWidth="1"/>
    <col min="11781" max="11781" width="51.375" style="42" customWidth="1"/>
    <col min="11782" max="11784" width="11.625" style="42" customWidth="1"/>
    <col min="11785" max="12032" width="11.625" style="42"/>
    <col min="12033" max="12033" width="51.375" style="42" customWidth="1"/>
    <col min="12034" max="12036" width="11.625" style="42" customWidth="1"/>
    <col min="12037" max="12037" width="51.375" style="42" customWidth="1"/>
    <col min="12038" max="12040" width="11.625" style="42" customWidth="1"/>
    <col min="12041" max="12288" width="11.625" style="42"/>
    <col min="12289" max="12289" width="51.375" style="42" customWidth="1"/>
    <col min="12290" max="12292" width="11.625" style="42" customWidth="1"/>
    <col min="12293" max="12293" width="51.375" style="42" customWidth="1"/>
    <col min="12294" max="12296" width="11.625" style="42" customWidth="1"/>
    <col min="12297" max="12544" width="11.625" style="42"/>
    <col min="12545" max="12545" width="51.375" style="42" customWidth="1"/>
    <col min="12546" max="12548" width="11.625" style="42" customWidth="1"/>
    <col min="12549" max="12549" width="51.375" style="42" customWidth="1"/>
    <col min="12550" max="12552" width="11.625" style="42" customWidth="1"/>
    <col min="12553" max="12800" width="11.625" style="42"/>
    <col min="12801" max="12801" width="51.375" style="42" customWidth="1"/>
    <col min="12802" max="12804" width="11.625" style="42" customWidth="1"/>
    <col min="12805" max="12805" width="51.375" style="42" customWidth="1"/>
    <col min="12806" max="12808" width="11.625" style="42" customWidth="1"/>
    <col min="12809" max="13056" width="11.625" style="42"/>
    <col min="13057" max="13057" width="51.375" style="42" customWidth="1"/>
    <col min="13058" max="13060" width="11.625" style="42" customWidth="1"/>
    <col min="13061" max="13061" width="51.375" style="42" customWidth="1"/>
    <col min="13062" max="13064" width="11.625" style="42" customWidth="1"/>
    <col min="13065" max="13312" width="11.625" style="42"/>
    <col min="13313" max="13313" width="51.375" style="42" customWidth="1"/>
    <col min="13314" max="13316" width="11.625" style="42" customWidth="1"/>
    <col min="13317" max="13317" width="51.375" style="42" customWidth="1"/>
    <col min="13318" max="13320" width="11.625" style="42" customWidth="1"/>
    <col min="13321" max="13568" width="11.625" style="42"/>
    <col min="13569" max="13569" width="51.375" style="42" customWidth="1"/>
    <col min="13570" max="13572" width="11.625" style="42" customWidth="1"/>
    <col min="13573" max="13573" width="51.375" style="42" customWidth="1"/>
    <col min="13574" max="13576" width="11.625" style="42" customWidth="1"/>
    <col min="13577" max="13824" width="11.625" style="42"/>
    <col min="13825" max="13825" width="51.375" style="42" customWidth="1"/>
    <col min="13826" max="13828" width="11.625" style="42" customWidth="1"/>
    <col min="13829" max="13829" width="51.375" style="42" customWidth="1"/>
    <col min="13830" max="13832" width="11.625" style="42" customWidth="1"/>
    <col min="13833" max="14080" width="11.625" style="42"/>
    <col min="14081" max="14081" width="51.375" style="42" customWidth="1"/>
    <col min="14082" max="14084" width="11.625" style="42" customWidth="1"/>
    <col min="14085" max="14085" width="51.375" style="42" customWidth="1"/>
    <col min="14086" max="14088" width="11.625" style="42" customWidth="1"/>
    <col min="14089" max="14336" width="11.625" style="42"/>
    <col min="14337" max="14337" width="51.375" style="42" customWidth="1"/>
    <col min="14338" max="14340" width="11.625" style="42" customWidth="1"/>
    <col min="14341" max="14341" width="51.375" style="42" customWidth="1"/>
    <col min="14342" max="14344" width="11.625" style="42" customWidth="1"/>
    <col min="14345" max="14592" width="11.625" style="42"/>
    <col min="14593" max="14593" width="51.375" style="42" customWidth="1"/>
    <col min="14594" max="14596" width="11.625" style="42" customWidth="1"/>
    <col min="14597" max="14597" width="51.375" style="42" customWidth="1"/>
    <col min="14598" max="14600" width="11.625" style="42" customWidth="1"/>
    <col min="14601" max="14848" width="11.625" style="42"/>
    <col min="14849" max="14849" width="51.375" style="42" customWidth="1"/>
    <col min="14850" max="14852" width="11.625" style="42" customWidth="1"/>
    <col min="14853" max="14853" width="51.375" style="42" customWidth="1"/>
    <col min="14854" max="14856" width="11.625" style="42" customWidth="1"/>
    <col min="14857" max="15104" width="11.625" style="42"/>
    <col min="15105" max="15105" width="51.375" style="42" customWidth="1"/>
    <col min="15106" max="15108" width="11.625" style="42" customWidth="1"/>
    <col min="15109" max="15109" width="51.375" style="42" customWidth="1"/>
    <col min="15110" max="15112" width="11.625" style="42" customWidth="1"/>
    <col min="15113" max="15360" width="11.625" style="42"/>
    <col min="15361" max="15361" width="51.375" style="42" customWidth="1"/>
    <col min="15362" max="15364" width="11.625" style="42" customWidth="1"/>
    <col min="15365" max="15365" width="51.375" style="42" customWidth="1"/>
    <col min="15366" max="15368" width="11.625" style="42" customWidth="1"/>
    <col min="15369" max="15616" width="11.625" style="42"/>
    <col min="15617" max="15617" width="51.375" style="42" customWidth="1"/>
    <col min="15618" max="15620" width="11.625" style="42" customWidth="1"/>
    <col min="15621" max="15621" width="51.375" style="42" customWidth="1"/>
    <col min="15622" max="15624" width="11.625" style="42" customWidth="1"/>
    <col min="15625" max="15872" width="11.625" style="42"/>
    <col min="15873" max="15873" width="51.375" style="42" customWidth="1"/>
    <col min="15874" max="15876" width="11.625" style="42" customWidth="1"/>
    <col min="15877" max="15877" width="51.375" style="42" customWidth="1"/>
    <col min="15878" max="15880" width="11.625" style="42" customWidth="1"/>
    <col min="15881" max="16128" width="11.625" style="42"/>
    <col min="16129" max="16129" width="51.375" style="42" customWidth="1"/>
    <col min="16130" max="16132" width="11.625" style="42" customWidth="1"/>
    <col min="16133" max="16133" width="51.375" style="42" customWidth="1"/>
    <col min="16134" max="16136" width="11.625" style="42" customWidth="1"/>
    <col min="16137" max="16384" width="11.625" style="42"/>
  </cols>
  <sheetData>
    <row r="1" ht="17.4" spans="1:8">
      <c r="A1" s="43" t="s">
        <v>0</v>
      </c>
      <c r="B1" s="44"/>
      <c r="C1" s="44"/>
      <c r="D1" s="44"/>
      <c r="E1" s="44"/>
      <c r="F1" s="44"/>
      <c r="G1" s="44"/>
      <c r="H1" s="44"/>
    </row>
    <row r="2" ht="28.2" customHeight="1" spans="1:8">
      <c r="A2" s="45" t="s">
        <v>1</v>
      </c>
      <c r="B2" s="45"/>
      <c r="C2" s="45"/>
      <c r="D2" s="45"/>
      <c r="E2" s="45"/>
      <c r="F2" s="45"/>
      <c r="G2" s="45"/>
      <c r="H2" s="45"/>
    </row>
    <row r="3" ht="17.25" customHeight="1" spans="1:8">
      <c r="A3" s="46"/>
      <c r="B3" s="47"/>
      <c r="C3" s="47"/>
      <c r="D3" s="47"/>
      <c r="E3" s="48"/>
      <c r="F3" s="48"/>
      <c r="G3" s="48"/>
      <c r="H3" s="49" t="s">
        <v>2</v>
      </c>
    </row>
    <row r="4" ht="25" customHeight="1" spans="1:8">
      <c r="A4" s="50" t="s">
        <v>44</v>
      </c>
      <c r="B4" s="51" t="s">
        <v>45</v>
      </c>
      <c r="C4" s="51"/>
      <c r="D4" s="51"/>
      <c r="E4" s="50" t="s">
        <v>44</v>
      </c>
      <c r="F4" s="51" t="s">
        <v>46</v>
      </c>
      <c r="G4" s="51"/>
      <c r="H4" s="51"/>
    </row>
    <row r="5" ht="29" customHeight="1" spans="1:8">
      <c r="A5" s="52"/>
      <c r="B5" s="53" t="s">
        <v>47</v>
      </c>
      <c r="C5" s="53" t="s">
        <v>48</v>
      </c>
      <c r="D5" s="53" t="s">
        <v>49</v>
      </c>
      <c r="E5" s="52"/>
      <c r="F5" s="53" t="s">
        <v>47</v>
      </c>
      <c r="G5" s="53" t="s">
        <v>48</v>
      </c>
      <c r="H5" s="53" t="s">
        <v>49</v>
      </c>
    </row>
    <row r="6" ht="14.25" customHeight="1" spans="1:8">
      <c r="A6" s="54" t="s">
        <v>10</v>
      </c>
      <c r="B6" s="55">
        <f>B7+B23</f>
        <v>94500</v>
      </c>
      <c r="C6" s="55">
        <f>C7+C23</f>
        <v>114825.33</v>
      </c>
      <c r="D6" s="56">
        <f t="shared" ref="D6:D48" si="0">B6+C6</f>
        <v>209325.33</v>
      </c>
      <c r="E6" s="57" t="s">
        <v>11</v>
      </c>
      <c r="F6" s="55">
        <f>SUM(F7:F30)</f>
        <v>342027.44</v>
      </c>
      <c r="G6" s="55">
        <f>SUM(G7:G30)</f>
        <v>5847</v>
      </c>
      <c r="H6" s="56">
        <f t="shared" ref="H6:H48" si="1">F6+G6</f>
        <v>347874.44</v>
      </c>
    </row>
    <row r="7" s="42" customFormat="1" ht="14.25" customHeight="1" spans="1:9">
      <c r="A7" s="58" t="s">
        <v>12</v>
      </c>
      <c r="B7" s="59">
        <f>SUM(B9:B22)</f>
        <v>41937</v>
      </c>
      <c r="C7" s="59">
        <f>SUM(C9:C22)</f>
        <v>0</v>
      </c>
      <c r="D7" s="56">
        <f t="shared" si="0"/>
        <v>41937</v>
      </c>
      <c r="E7" s="60" t="s">
        <v>50</v>
      </c>
      <c r="F7" s="59">
        <v>32442.27</v>
      </c>
      <c r="G7" s="61">
        <f>300+480+327+300+1200</f>
        <v>2607</v>
      </c>
      <c r="H7" s="56">
        <f t="shared" si="1"/>
        <v>35049.27</v>
      </c>
      <c r="I7" s="73" t="s">
        <v>108</v>
      </c>
    </row>
    <row r="8" ht="14.25" hidden="1" customHeight="1" spans="1:8">
      <c r="A8" s="58"/>
      <c r="B8" s="59"/>
      <c r="C8" s="61"/>
      <c r="D8" s="56">
        <f t="shared" si="0"/>
        <v>0</v>
      </c>
      <c r="E8" s="60" t="s">
        <v>52</v>
      </c>
      <c r="F8" s="59"/>
      <c r="G8" s="61"/>
      <c r="H8" s="56">
        <f t="shared" si="1"/>
        <v>0</v>
      </c>
    </row>
    <row r="9" ht="14.25" customHeight="1" spans="1:13">
      <c r="A9" s="62" t="s">
        <v>53</v>
      </c>
      <c r="B9" s="59">
        <v>16180</v>
      </c>
      <c r="C9" s="61"/>
      <c r="D9" s="56">
        <f t="shared" si="0"/>
        <v>16180</v>
      </c>
      <c r="E9" s="60" t="s">
        <v>54</v>
      </c>
      <c r="F9" s="59">
        <v>36494.65</v>
      </c>
      <c r="G9" s="61"/>
      <c r="H9" s="56">
        <f t="shared" si="1"/>
        <v>36494.65</v>
      </c>
      <c r="L9" s="42">
        <v>28018</v>
      </c>
      <c r="M9" s="42" t="s">
        <v>21</v>
      </c>
    </row>
    <row r="10" ht="14.25" customHeight="1" spans="1:13">
      <c r="A10" s="62" t="s">
        <v>55</v>
      </c>
      <c r="B10" s="59">
        <v>4022</v>
      </c>
      <c r="C10" s="61"/>
      <c r="D10" s="56">
        <f t="shared" si="0"/>
        <v>4022</v>
      </c>
      <c r="E10" s="60" t="s">
        <v>16</v>
      </c>
      <c r="F10" s="59">
        <v>31051.7</v>
      </c>
      <c r="G10" s="61">
        <v>575</v>
      </c>
      <c r="H10" s="56">
        <f t="shared" si="1"/>
        <v>31626.7</v>
      </c>
      <c r="I10" s="73" t="s">
        <v>17</v>
      </c>
      <c r="M10" s="73" t="s">
        <v>24</v>
      </c>
    </row>
    <row r="11" ht="14.25" customHeight="1" spans="1:13">
      <c r="A11" s="62" t="s">
        <v>56</v>
      </c>
      <c r="B11" s="59"/>
      <c r="C11" s="61"/>
      <c r="D11" s="56">
        <f t="shared" si="0"/>
        <v>0</v>
      </c>
      <c r="E11" s="60" t="s">
        <v>57</v>
      </c>
      <c r="F11" s="59">
        <v>1445</v>
      </c>
      <c r="G11" s="61"/>
      <c r="H11" s="56">
        <f t="shared" si="1"/>
        <v>1445</v>
      </c>
      <c r="M11" s="73" t="s">
        <v>28</v>
      </c>
    </row>
    <row r="12" ht="14.25" customHeight="1" spans="1:8">
      <c r="A12" s="62" t="s">
        <v>58</v>
      </c>
      <c r="B12" s="59"/>
      <c r="C12" s="61"/>
      <c r="D12" s="56">
        <f t="shared" si="0"/>
        <v>0</v>
      </c>
      <c r="E12" s="60" t="s">
        <v>59</v>
      </c>
      <c r="F12" s="59">
        <v>6653.26</v>
      </c>
      <c r="G12" s="61"/>
      <c r="H12" s="56">
        <f t="shared" si="1"/>
        <v>6653.26</v>
      </c>
    </row>
    <row r="13" ht="14.25" customHeight="1" spans="1:13">
      <c r="A13" s="62" t="s">
        <v>60</v>
      </c>
      <c r="B13" s="59">
        <v>10465</v>
      </c>
      <c r="C13" s="61"/>
      <c r="D13" s="56">
        <f t="shared" si="0"/>
        <v>10465</v>
      </c>
      <c r="E13" s="60" t="s">
        <v>19</v>
      </c>
      <c r="F13" s="59">
        <v>94224.87</v>
      </c>
      <c r="G13" s="61"/>
      <c r="H13" s="56">
        <f t="shared" si="1"/>
        <v>94224.87</v>
      </c>
      <c r="I13" s="73"/>
      <c r="L13" s="42">
        <v>44800</v>
      </c>
      <c r="M13" s="73" t="s">
        <v>33</v>
      </c>
    </row>
    <row r="14" ht="14.25" customHeight="1" spans="1:13">
      <c r="A14" s="62" t="s">
        <v>61</v>
      </c>
      <c r="B14" s="59">
        <v>2850</v>
      </c>
      <c r="C14" s="61"/>
      <c r="D14" s="56">
        <f t="shared" si="0"/>
        <v>2850</v>
      </c>
      <c r="E14" s="60" t="s">
        <v>62</v>
      </c>
      <c r="F14" s="59">
        <v>24882.22</v>
      </c>
      <c r="G14" s="56"/>
      <c r="H14" s="56">
        <f t="shared" si="1"/>
        <v>24882.22</v>
      </c>
      <c r="M14" s="73" t="s">
        <v>35</v>
      </c>
    </row>
    <row r="15" ht="14.25" customHeight="1" spans="1:8">
      <c r="A15" s="62" t="s">
        <v>63</v>
      </c>
      <c r="B15" s="59"/>
      <c r="C15" s="63"/>
      <c r="D15" s="56">
        <f t="shared" si="0"/>
        <v>0</v>
      </c>
      <c r="E15" s="60" t="s">
        <v>64</v>
      </c>
      <c r="F15" s="59">
        <v>15166.84</v>
      </c>
      <c r="G15" s="61"/>
      <c r="H15" s="56">
        <f t="shared" si="1"/>
        <v>15166.84</v>
      </c>
    </row>
    <row r="16" ht="14.25" customHeight="1" spans="1:13">
      <c r="A16" s="62" t="s">
        <v>65</v>
      </c>
      <c r="B16" s="59">
        <v>1980</v>
      </c>
      <c r="C16" s="63"/>
      <c r="D16" s="56">
        <f t="shared" si="0"/>
        <v>1980</v>
      </c>
      <c r="E16" s="60" t="s">
        <v>22</v>
      </c>
      <c r="F16" s="59">
        <v>12993.88</v>
      </c>
      <c r="G16" s="61">
        <f>85+750+200+400+583</f>
        <v>2018</v>
      </c>
      <c r="H16" s="56">
        <f t="shared" si="1"/>
        <v>15011.88</v>
      </c>
      <c r="I16" s="73" t="s">
        <v>109</v>
      </c>
      <c r="L16" s="42">
        <v>30000</v>
      </c>
      <c r="M16" s="73" t="s">
        <v>38</v>
      </c>
    </row>
    <row r="17" ht="14.25" customHeight="1" spans="1:8">
      <c r="A17" s="62" t="s">
        <v>67</v>
      </c>
      <c r="B17" s="59"/>
      <c r="C17" s="63"/>
      <c r="D17" s="56">
        <f t="shared" si="0"/>
        <v>0</v>
      </c>
      <c r="E17" s="60" t="s">
        <v>68</v>
      </c>
      <c r="F17" s="59">
        <v>10434.45</v>
      </c>
      <c r="G17" s="56"/>
      <c r="H17" s="56">
        <f t="shared" si="1"/>
        <v>10434.45</v>
      </c>
    </row>
    <row r="18" ht="14.25" customHeight="1" spans="1:13">
      <c r="A18" s="62" t="s">
        <v>70</v>
      </c>
      <c r="B18" s="59">
        <v>6440</v>
      </c>
      <c r="C18" s="63"/>
      <c r="D18" s="56">
        <f t="shared" si="0"/>
        <v>6440</v>
      </c>
      <c r="E18" s="60" t="s">
        <v>71</v>
      </c>
      <c r="F18" s="59">
        <v>20750.69</v>
      </c>
      <c r="G18" s="64"/>
      <c r="H18" s="56">
        <f t="shared" si="1"/>
        <v>20750.69</v>
      </c>
      <c r="L18" s="42">
        <v>6160</v>
      </c>
      <c r="M18" s="73" t="s">
        <v>41</v>
      </c>
    </row>
    <row r="19" ht="14.25" customHeight="1" spans="1:8">
      <c r="A19" s="62" t="s">
        <v>72</v>
      </c>
      <c r="B19" s="59"/>
      <c r="C19" s="63"/>
      <c r="D19" s="56">
        <f t="shared" si="0"/>
        <v>0</v>
      </c>
      <c r="E19" s="60" t="s">
        <v>73</v>
      </c>
      <c r="F19" s="59">
        <v>1186.38</v>
      </c>
      <c r="G19" s="64"/>
      <c r="H19" s="56">
        <f t="shared" si="1"/>
        <v>1186.38</v>
      </c>
    </row>
    <row r="20" ht="14.25" customHeight="1" spans="1:10">
      <c r="A20" s="62" t="s">
        <v>74</v>
      </c>
      <c r="B20" s="59"/>
      <c r="C20" s="63"/>
      <c r="D20" s="56">
        <f t="shared" si="0"/>
        <v>0</v>
      </c>
      <c r="E20" s="60" t="s">
        <v>75</v>
      </c>
      <c r="F20" s="59">
        <v>546.2</v>
      </c>
      <c r="G20" s="65"/>
      <c r="H20" s="56">
        <f t="shared" si="1"/>
        <v>546.2</v>
      </c>
      <c r="J20" s="73"/>
    </row>
    <row r="21" ht="14.25" customHeight="1" spans="1:11">
      <c r="A21" s="62" t="s">
        <v>76</v>
      </c>
      <c r="B21" s="59"/>
      <c r="C21" s="56"/>
      <c r="D21" s="56">
        <f t="shared" si="0"/>
        <v>0</v>
      </c>
      <c r="E21" s="60" t="s">
        <v>77</v>
      </c>
      <c r="F21" s="59"/>
      <c r="G21" s="66"/>
      <c r="H21" s="56">
        <f t="shared" si="1"/>
        <v>0</v>
      </c>
      <c r="K21" s="74"/>
    </row>
    <row r="22" ht="14.25" customHeight="1" spans="1:11">
      <c r="A22" s="62" t="s">
        <v>78</v>
      </c>
      <c r="B22" s="59"/>
      <c r="C22" s="61"/>
      <c r="D22" s="56">
        <f t="shared" si="0"/>
        <v>0</v>
      </c>
      <c r="E22" s="60" t="s">
        <v>79</v>
      </c>
      <c r="F22" s="59"/>
      <c r="G22" s="66"/>
      <c r="H22" s="56">
        <f t="shared" si="1"/>
        <v>0</v>
      </c>
      <c r="K22" s="74"/>
    </row>
    <row r="23" ht="14.25" customHeight="1" spans="1:9">
      <c r="A23" s="58" t="s">
        <v>15</v>
      </c>
      <c r="B23" s="59">
        <f>SUM(B24:B31)</f>
        <v>52563</v>
      </c>
      <c r="C23" s="59">
        <f>SUM(C24:C31)</f>
        <v>114825.33</v>
      </c>
      <c r="D23" s="56">
        <f t="shared" si="0"/>
        <v>167388.33</v>
      </c>
      <c r="E23" s="60" t="s">
        <v>26</v>
      </c>
      <c r="F23" s="59">
        <v>3066.93</v>
      </c>
      <c r="G23" s="66">
        <v>347</v>
      </c>
      <c r="H23" s="56">
        <f t="shared" si="1"/>
        <v>3413.93</v>
      </c>
      <c r="I23" s="73" t="s">
        <v>27</v>
      </c>
    </row>
    <row r="24" ht="14.25" customHeight="1" spans="1:8">
      <c r="A24" s="62" t="s">
        <v>80</v>
      </c>
      <c r="B24" s="59">
        <v>7580</v>
      </c>
      <c r="C24" s="56"/>
      <c r="D24" s="56">
        <f t="shared" si="0"/>
        <v>7580</v>
      </c>
      <c r="E24" s="60" t="s">
        <v>81</v>
      </c>
      <c r="F24" s="59">
        <v>14407.07</v>
      </c>
      <c r="G24" s="61"/>
      <c r="H24" s="56">
        <f t="shared" si="1"/>
        <v>14407.07</v>
      </c>
    </row>
    <row r="25" ht="14.25" customHeight="1" spans="1:8">
      <c r="A25" s="62" t="s">
        <v>82</v>
      </c>
      <c r="B25" s="59">
        <v>15988</v>
      </c>
      <c r="C25" s="61"/>
      <c r="D25" s="56">
        <f t="shared" si="0"/>
        <v>15988</v>
      </c>
      <c r="E25" s="60" t="s">
        <v>83</v>
      </c>
      <c r="F25" s="59">
        <v>1676.01</v>
      </c>
      <c r="G25" s="63"/>
      <c r="H25" s="56">
        <f t="shared" si="1"/>
        <v>1676.01</v>
      </c>
    </row>
    <row r="26" ht="14.25" customHeight="1" spans="1:9">
      <c r="A26" s="62" t="s">
        <v>84</v>
      </c>
      <c r="B26" s="59">
        <v>21280</v>
      </c>
      <c r="C26" s="63"/>
      <c r="D26" s="56">
        <f t="shared" si="0"/>
        <v>21280</v>
      </c>
      <c r="E26" s="60" t="s">
        <v>29</v>
      </c>
      <c r="F26" s="59">
        <v>922.02</v>
      </c>
      <c r="G26" s="63">
        <v>300</v>
      </c>
      <c r="H26" s="56">
        <f t="shared" si="1"/>
        <v>1222.02</v>
      </c>
      <c r="I26" s="73" t="s">
        <v>30</v>
      </c>
    </row>
    <row r="27" ht="14.25" customHeight="1" spans="1:8">
      <c r="A27" s="62" t="s">
        <v>85</v>
      </c>
      <c r="B27" s="59"/>
      <c r="C27" s="63"/>
      <c r="D27" s="56">
        <f t="shared" si="0"/>
        <v>0</v>
      </c>
      <c r="E27" s="60" t="s">
        <v>86</v>
      </c>
      <c r="F27" s="59">
        <v>5000</v>
      </c>
      <c r="G27" s="63"/>
      <c r="H27" s="56">
        <f t="shared" si="1"/>
        <v>5000</v>
      </c>
    </row>
    <row r="28" ht="14.25" customHeight="1" spans="1:8">
      <c r="A28" s="62" t="s">
        <v>18</v>
      </c>
      <c r="B28" s="59">
        <v>3648</v>
      </c>
      <c r="C28" s="63">
        <v>108978</v>
      </c>
      <c r="D28" s="56">
        <f t="shared" si="0"/>
        <v>112626</v>
      </c>
      <c r="E28" s="60" t="s">
        <v>87</v>
      </c>
      <c r="F28" s="59">
        <v>25761</v>
      </c>
      <c r="G28" s="63"/>
      <c r="H28" s="56">
        <f t="shared" si="1"/>
        <v>25761</v>
      </c>
    </row>
    <row r="29" ht="14.25" customHeight="1" spans="1:9">
      <c r="A29" s="62" t="s">
        <v>88</v>
      </c>
      <c r="B29" s="59"/>
      <c r="C29" s="63"/>
      <c r="D29" s="56">
        <f t="shared" si="0"/>
        <v>0</v>
      </c>
      <c r="E29" s="60" t="s">
        <v>31</v>
      </c>
      <c r="F29" s="59">
        <v>2922</v>
      </c>
      <c r="G29" s="63"/>
      <c r="H29" s="56">
        <f t="shared" si="1"/>
        <v>2922</v>
      </c>
      <c r="I29" s="73" t="s">
        <v>110</v>
      </c>
    </row>
    <row r="30" ht="14.25" customHeight="1" spans="1:8">
      <c r="A30" s="62" t="s">
        <v>43</v>
      </c>
      <c r="B30" s="59">
        <v>3600</v>
      </c>
      <c r="C30" s="64">
        <f>7347.33-1500</f>
        <v>5847.33</v>
      </c>
      <c r="D30" s="56">
        <f t="shared" si="0"/>
        <v>9447.33</v>
      </c>
      <c r="E30" s="60" t="s">
        <v>89</v>
      </c>
      <c r="F30" s="59"/>
      <c r="G30" s="63"/>
      <c r="H30" s="56">
        <f t="shared" si="1"/>
        <v>0</v>
      </c>
    </row>
    <row r="31" ht="14.25" customHeight="1" spans="1:8">
      <c r="A31" s="62" t="s">
        <v>90</v>
      </c>
      <c r="B31" s="59">
        <v>467</v>
      </c>
      <c r="C31" s="63"/>
      <c r="D31" s="56">
        <f t="shared" si="0"/>
        <v>467</v>
      </c>
      <c r="E31" s="57" t="s">
        <v>34</v>
      </c>
      <c r="F31" s="55">
        <f>SUM(F32:F33,F37:F39)</f>
        <v>92542.9</v>
      </c>
      <c r="G31" s="55">
        <f>SUM(G32:G33,G37:G39)</f>
        <v>0</v>
      </c>
      <c r="H31" s="56">
        <f t="shared" si="1"/>
        <v>92542.9</v>
      </c>
    </row>
    <row r="32" ht="14.25" customHeight="1" spans="1:8">
      <c r="A32" s="54" t="s">
        <v>25</v>
      </c>
      <c r="B32" s="55">
        <f>B33+B39+B38+B40+B37</f>
        <v>340070</v>
      </c>
      <c r="C32" s="55">
        <f>C33+C39+C38+C40+C37</f>
        <v>0</v>
      </c>
      <c r="D32" s="56">
        <f t="shared" si="0"/>
        <v>340070</v>
      </c>
      <c r="E32" s="60" t="s">
        <v>91</v>
      </c>
      <c r="F32" s="59">
        <v>10719</v>
      </c>
      <c r="G32" s="63"/>
      <c r="H32" s="56">
        <f t="shared" si="1"/>
        <v>10719</v>
      </c>
    </row>
    <row r="33" ht="14.25" customHeight="1" spans="1:8">
      <c r="A33" s="58" t="s">
        <v>92</v>
      </c>
      <c r="B33" s="59">
        <f t="shared" ref="B33:G33" si="2">SUM(B34:B36)</f>
        <v>334169</v>
      </c>
      <c r="C33" s="59">
        <f t="shared" si="2"/>
        <v>0</v>
      </c>
      <c r="D33" s="56">
        <f t="shared" si="0"/>
        <v>334169</v>
      </c>
      <c r="E33" s="60" t="s">
        <v>93</v>
      </c>
      <c r="F33" s="59">
        <f>SUM(F34:F36)</f>
        <v>81455.9</v>
      </c>
      <c r="G33" s="59">
        <f>SUM(G34:G36)</f>
        <v>0</v>
      </c>
      <c r="H33" s="56">
        <f t="shared" si="1"/>
        <v>81455.9</v>
      </c>
    </row>
    <row r="34" ht="14.25" customHeight="1" spans="1:8">
      <c r="A34" s="62" t="s">
        <v>94</v>
      </c>
      <c r="B34" s="59">
        <v>34050</v>
      </c>
      <c r="C34" s="63"/>
      <c r="D34" s="56">
        <f t="shared" si="0"/>
        <v>34050</v>
      </c>
      <c r="E34" s="67" t="s">
        <v>95</v>
      </c>
      <c r="F34" s="59">
        <v>2556</v>
      </c>
      <c r="G34" s="63"/>
      <c r="H34" s="56">
        <f t="shared" si="1"/>
        <v>2556</v>
      </c>
    </row>
    <row r="35" ht="14.25" customHeight="1" spans="1:8">
      <c r="A35" s="62" t="s">
        <v>96</v>
      </c>
      <c r="B35" s="59">
        <v>286869</v>
      </c>
      <c r="C35" s="63"/>
      <c r="D35" s="56">
        <f t="shared" si="0"/>
        <v>286869</v>
      </c>
      <c r="E35" s="67" t="s">
        <v>97</v>
      </c>
      <c r="F35" s="59">
        <v>77629.9</v>
      </c>
      <c r="G35" s="63"/>
      <c r="H35" s="56">
        <f t="shared" si="1"/>
        <v>77629.9</v>
      </c>
    </row>
    <row r="36" ht="14.25" customHeight="1" spans="1:8">
      <c r="A36" s="62" t="s">
        <v>98</v>
      </c>
      <c r="B36" s="59">
        <v>13250</v>
      </c>
      <c r="C36" s="63"/>
      <c r="D36" s="56">
        <f t="shared" si="0"/>
        <v>13250</v>
      </c>
      <c r="E36" s="67" t="s">
        <v>99</v>
      </c>
      <c r="F36" s="59">
        <v>1270</v>
      </c>
      <c r="G36" s="63"/>
      <c r="H36" s="56">
        <f t="shared" si="1"/>
        <v>1270</v>
      </c>
    </row>
    <row r="37" ht="14.25" customHeight="1" spans="1:8">
      <c r="A37" s="68" t="s">
        <v>100</v>
      </c>
      <c r="B37" s="59">
        <v>901</v>
      </c>
      <c r="C37" s="63"/>
      <c r="D37" s="56">
        <f t="shared" si="0"/>
        <v>901</v>
      </c>
      <c r="E37" s="60" t="s">
        <v>101</v>
      </c>
      <c r="F37" s="59"/>
      <c r="G37" s="63"/>
      <c r="H37" s="56">
        <f t="shared" si="1"/>
        <v>0</v>
      </c>
    </row>
    <row r="38" ht="14.25" customHeight="1" spans="1:8">
      <c r="A38" s="58" t="s">
        <v>102</v>
      </c>
      <c r="B38" s="59">
        <v>5000</v>
      </c>
      <c r="C38" s="63"/>
      <c r="D38" s="56">
        <f t="shared" si="0"/>
        <v>5000</v>
      </c>
      <c r="E38" s="60" t="s">
        <v>103</v>
      </c>
      <c r="F38" s="59"/>
      <c r="G38" s="63"/>
      <c r="H38" s="56">
        <f t="shared" si="1"/>
        <v>0</v>
      </c>
    </row>
    <row r="39" ht="14.25" customHeight="1" spans="1:9">
      <c r="A39" s="69" t="s">
        <v>104</v>
      </c>
      <c r="B39" s="59"/>
      <c r="C39" s="63"/>
      <c r="D39" s="56">
        <f t="shared" si="0"/>
        <v>0</v>
      </c>
      <c r="E39" s="60" t="s">
        <v>105</v>
      </c>
      <c r="F39" s="59">
        <v>368</v>
      </c>
      <c r="G39" s="63"/>
      <c r="H39" s="56">
        <f t="shared" si="1"/>
        <v>368</v>
      </c>
      <c r="I39" s="73" t="s">
        <v>111</v>
      </c>
    </row>
    <row r="40" ht="14.25" customHeight="1" spans="1:8">
      <c r="A40" s="68" t="s">
        <v>107</v>
      </c>
      <c r="B40" s="59"/>
      <c r="C40" s="63"/>
      <c r="D40" s="56">
        <f t="shared" si="0"/>
        <v>0</v>
      </c>
      <c r="E40" s="68"/>
      <c r="F40" s="59"/>
      <c r="G40" s="63"/>
      <c r="H40" s="56">
        <f t="shared" si="1"/>
        <v>0</v>
      </c>
    </row>
    <row r="41" ht="14.25" customHeight="1" spans="1:8">
      <c r="A41" s="58"/>
      <c r="B41" s="59"/>
      <c r="C41" s="63"/>
      <c r="D41" s="56">
        <f t="shared" si="0"/>
        <v>0</v>
      </c>
      <c r="E41" s="68"/>
      <c r="F41" s="59"/>
      <c r="G41" s="63"/>
      <c r="H41" s="56">
        <f t="shared" si="1"/>
        <v>0</v>
      </c>
    </row>
    <row r="42" ht="14.25" customHeight="1" spans="1:8">
      <c r="A42" s="58"/>
      <c r="B42" s="59"/>
      <c r="C42" s="63"/>
      <c r="D42" s="56">
        <f t="shared" si="0"/>
        <v>0</v>
      </c>
      <c r="E42" s="68"/>
      <c r="F42" s="59"/>
      <c r="G42" s="63"/>
      <c r="H42" s="56">
        <f t="shared" si="1"/>
        <v>0</v>
      </c>
    </row>
    <row r="43" ht="14.25" customHeight="1" spans="1:8">
      <c r="A43" s="58"/>
      <c r="B43" s="59"/>
      <c r="C43" s="63"/>
      <c r="D43" s="56">
        <f t="shared" si="0"/>
        <v>0</v>
      </c>
      <c r="E43" s="68"/>
      <c r="F43" s="59"/>
      <c r="G43" s="63"/>
      <c r="H43" s="56">
        <f t="shared" si="1"/>
        <v>0</v>
      </c>
    </row>
    <row r="44" ht="14.25" customHeight="1" spans="1:8">
      <c r="A44" s="69"/>
      <c r="B44" s="59"/>
      <c r="C44" s="63"/>
      <c r="D44" s="56">
        <f t="shared" si="0"/>
        <v>0</v>
      </c>
      <c r="E44" s="68"/>
      <c r="F44" s="59"/>
      <c r="G44" s="63"/>
      <c r="H44" s="56">
        <f t="shared" si="1"/>
        <v>0</v>
      </c>
    </row>
    <row r="45" ht="14.25" customHeight="1" spans="1:8">
      <c r="A45" s="69"/>
      <c r="B45" s="59"/>
      <c r="C45" s="63"/>
      <c r="D45" s="56">
        <f t="shared" si="0"/>
        <v>0</v>
      </c>
      <c r="E45" s="57"/>
      <c r="F45" s="55"/>
      <c r="G45" s="63"/>
      <c r="H45" s="56">
        <f t="shared" si="1"/>
        <v>0</v>
      </c>
    </row>
    <row r="46" ht="14.25" customHeight="1" spans="1:8">
      <c r="A46" s="70"/>
      <c r="B46" s="59"/>
      <c r="C46" s="63"/>
      <c r="D46" s="56">
        <f t="shared" si="0"/>
        <v>0</v>
      </c>
      <c r="E46" s="57"/>
      <c r="F46" s="55"/>
      <c r="G46" s="63"/>
      <c r="H46" s="56">
        <f t="shared" si="1"/>
        <v>0</v>
      </c>
    </row>
    <row r="47" ht="14.25" customHeight="1" spans="1:8">
      <c r="A47" s="68"/>
      <c r="B47" s="59"/>
      <c r="C47" s="63"/>
      <c r="D47" s="56">
        <f t="shared" si="0"/>
        <v>0</v>
      </c>
      <c r="E47" s="68"/>
      <c r="F47" s="59"/>
      <c r="G47" s="63"/>
      <c r="H47" s="56">
        <f t="shared" si="1"/>
        <v>0</v>
      </c>
    </row>
    <row r="48" ht="14.25" customHeight="1" spans="1:8">
      <c r="A48" s="71" t="s">
        <v>39</v>
      </c>
      <c r="B48" s="55">
        <f>B6+B32</f>
        <v>434570</v>
      </c>
      <c r="C48" s="55">
        <f>C6+C32</f>
        <v>114825.33</v>
      </c>
      <c r="D48" s="55">
        <f t="shared" si="0"/>
        <v>549395.33</v>
      </c>
      <c r="E48" s="72" t="s">
        <v>40</v>
      </c>
      <c r="F48" s="55">
        <f>F6+F31</f>
        <v>434570.34</v>
      </c>
      <c r="G48" s="55">
        <f>G6+G31</f>
        <v>5847</v>
      </c>
      <c r="H48" s="55">
        <f t="shared" si="1"/>
        <v>440417.34</v>
      </c>
    </row>
  </sheetData>
  <mergeCells count="5">
    <mergeCell ref="A2:H2"/>
    <mergeCell ref="B4:D4"/>
    <mergeCell ref="F4:H4"/>
    <mergeCell ref="A4:A5"/>
    <mergeCell ref="E4:E5"/>
  </mergeCells>
  <printOptions horizontalCentered="1"/>
  <pageMargins left="0" right="0" top="0" bottom="0" header="0" footer="0"/>
  <pageSetup paperSize="8" firstPageNumber="4294963191" fitToHeight="0" orientation="landscape" useFirstPageNumber="1" horizontalDpi="600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showZeros="0" workbookViewId="0">
      <pane ySplit="5" topLeftCell="A6" activePane="bottomLeft" state="frozen"/>
      <selection/>
      <selection pane="bottomLeft" activeCell="I16" sqref="I16"/>
    </sheetView>
  </sheetViews>
  <sheetFormatPr defaultColWidth="11.625" defaultRowHeight="13.8"/>
  <cols>
    <col min="1" max="1" width="49" style="42" customWidth="1"/>
    <col min="2" max="3" width="11.625" style="42" customWidth="1"/>
    <col min="4" max="4" width="14.1666666666667" style="42" customWidth="1"/>
    <col min="5" max="5" width="38" style="42" customWidth="1"/>
    <col min="6" max="8" width="11.625" style="42" customWidth="1"/>
    <col min="9" max="10" width="11.625" style="42"/>
    <col min="11" max="11" width="65.7604166666667" style="42" customWidth="1"/>
    <col min="12" max="256" width="11.625" style="42"/>
    <col min="257" max="257" width="51.375" style="42" customWidth="1"/>
    <col min="258" max="260" width="11.625" style="42" customWidth="1"/>
    <col min="261" max="261" width="51.375" style="42" customWidth="1"/>
    <col min="262" max="264" width="11.625" style="42" customWidth="1"/>
    <col min="265" max="512" width="11.625" style="42"/>
    <col min="513" max="513" width="51.375" style="42" customWidth="1"/>
    <col min="514" max="516" width="11.625" style="42" customWidth="1"/>
    <col min="517" max="517" width="51.375" style="42" customWidth="1"/>
    <col min="518" max="520" width="11.625" style="42" customWidth="1"/>
    <col min="521" max="768" width="11.625" style="42"/>
    <col min="769" max="769" width="51.375" style="42" customWidth="1"/>
    <col min="770" max="772" width="11.625" style="42" customWidth="1"/>
    <col min="773" max="773" width="51.375" style="42" customWidth="1"/>
    <col min="774" max="776" width="11.625" style="42" customWidth="1"/>
    <col min="777" max="1024" width="11.625" style="42"/>
    <col min="1025" max="1025" width="51.375" style="42" customWidth="1"/>
    <col min="1026" max="1028" width="11.625" style="42" customWidth="1"/>
    <col min="1029" max="1029" width="51.375" style="42" customWidth="1"/>
    <col min="1030" max="1032" width="11.625" style="42" customWidth="1"/>
    <col min="1033" max="1280" width="11.625" style="42"/>
    <col min="1281" max="1281" width="51.375" style="42" customWidth="1"/>
    <col min="1282" max="1284" width="11.625" style="42" customWidth="1"/>
    <col min="1285" max="1285" width="51.375" style="42" customWidth="1"/>
    <col min="1286" max="1288" width="11.625" style="42" customWidth="1"/>
    <col min="1289" max="1536" width="11.625" style="42"/>
    <col min="1537" max="1537" width="51.375" style="42" customWidth="1"/>
    <col min="1538" max="1540" width="11.625" style="42" customWidth="1"/>
    <col min="1541" max="1541" width="51.375" style="42" customWidth="1"/>
    <col min="1542" max="1544" width="11.625" style="42" customWidth="1"/>
    <col min="1545" max="1792" width="11.625" style="42"/>
    <col min="1793" max="1793" width="51.375" style="42" customWidth="1"/>
    <col min="1794" max="1796" width="11.625" style="42" customWidth="1"/>
    <col min="1797" max="1797" width="51.375" style="42" customWidth="1"/>
    <col min="1798" max="1800" width="11.625" style="42" customWidth="1"/>
    <col min="1801" max="2048" width="11.625" style="42"/>
    <col min="2049" max="2049" width="51.375" style="42" customWidth="1"/>
    <col min="2050" max="2052" width="11.625" style="42" customWidth="1"/>
    <col min="2053" max="2053" width="51.375" style="42" customWidth="1"/>
    <col min="2054" max="2056" width="11.625" style="42" customWidth="1"/>
    <col min="2057" max="2304" width="11.625" style="42"/>
    <col min="2305" max="2305" width="51.375" style="42" customWidth="1"/>
    <col min="2306" max="2308" width="11.625" style="42" customWidth="1"/>
    <col min="2309" max="2309" width="51.375" style="42" customWidth="1"/>
    <col min="2310" max="2312" width="11.625" style="42" customWidth="1"/>
    <col min="2313" max="2560" width="11.625" style="42"/>
    <col min="2561" max="2561" width="51.375" style="42" customWidth="1"/>
    <col min="2562" max="2564" width="11.625" style="42" customWidth="1"/>
    <col min="2565" max="2565" width="51.375" style="42" customWidth="1"/>
    <col min="2566" max="2568" width="11.625" style="42" customWidth="1"/>
    <col min="2569" max="2816" width="11.625" style="42"/>
    <col min="2817" max="2817" width="51.375" style="42" customWidth="1"/>
    <col min="2818" max="2820" width="11.625" style="42" customWidth="1"/>
    <col min="2821" max="2821" width="51.375" style="42" customWidth="1"/>
    <col min="2822" max="2824" width="11.625" style="42" customWidth="1"/>
    <col min="2825" max="3072" width="11.625" style="42"/>
    <col min="3073" max="3073" width="51.375" style="42" customWidth="1"/>
    <col min="3074" max="3076" width="11.625" style="42" customWidth="1"/>
    <col min="3077" max="3077" width="51.375" style="42" customWidth="1"/>
    <col min="3078" max="3080" width="11.625" style="42" customWidth="1"/>
    <col min="3081" max="3328" width="11.625" style="42"/>
    <col min="3329" max="3329" width="51.375" style="42" customWidth="1"/>
    <col min="3330" max="3332" width="11.625" style="42" customWidth="1"/>
    <col min="3333" max="3333" width="51.375" style="42" customWidth="1"/>
    <col min="3334" max="3336" width="11.625" style="42" customWidth="1"/>
    <col min="3337" max="3584" width="11.625" style="42"/>
    <col min="3585" max="3585" width="51.375" style="42" customWidth="1"/>
    <col min="3586" max="3588" width="11.625" style="42" customWidth="1"/>
    <col min="3589" max="3589" width="51.375" style="42" customWidth="1"/>
    <col min="3590" max="3592" width="11.625" style="42" customWidth="1"/>
    <col min="3593" max="3840" width="11.625" style="42"/>
    <col min="3841" max="3841" width="51.375" style="42" customWidth="1"/>
    <col min="3842" max="3844" width="11.625" style="42" customWidth="1"/>
    <col min="3845" max="3845" width="51.375" style="42" customWidth="1"/>
    <col min="3846" max="3848" width="11.625" style="42" customWidth="1"/>
    <col min="3849" max="4096" width="11.625" style="42"/>
    <col min="4097" max="4097" width="51.375" style="42" customWidth="1"/>
    <col min="4098" max="4100" width="11.625" style="42" customWidth="1"/>
    <col min="4101" max="4101" width="51.375" style="42" customWidth="1"/>
    <col min="4102" max="4104" width="11.625" style="42" customWidth="1"/>
    <col min="4105" max="4352" width="11.625" style="42"/>
    <col min="4353" max="4353" width="51.375" style="42" customWidth="1"/>
    <col min="4354" max="4356" width="11.625" style="42" customWidth="1"/>
    <col min="4357" max="4357" width="51.375" style="42" customWidth="1"/>
    <col min="4358" max="4360" width="11.625" style="42" customWidth="1"/>
    <col min="4361" max="4608" width="11.625" style="42"/>
    <col min="4609" max="4609" width="51.375" style="42" customWidth="1"/>
    <col min="4610" max="4612" width="11.625" style="42" customWidth="1"/>
    <col min="4613" max="4613" width="51.375" style="42" customWidth="1"/>
    <col min="4614" max="4616" width="11.625" style="42" customWidth="1"/>
    <col min="4617" max="4864" width="11.625" style="42"/>
    <col min="4865" max="4865" width="51.375" style="42" customWidth="1"/>
    <col min="4866" max="4868" width="11.625" style="42" customWidth="1"/>
    <col min="4869" max="4869" width="51.375" style="42" customWidth="1"/>
    <col min="4870" max="4872" width="11.625" style="42" customWidth="1"/>
    <col min="4873" max="5120" width="11.625" style="42"/>
    <col min="5121" max="5121" width="51.375" style="42" customWidth="1"/>
    <col min="5122" max="5124" width="11.625" style="42" customWidth="1"/>
    <col min="5125" max="5125" width="51.375" style="42" customWidth="1"/>
    <col min="5126" max="5128" width="11.625" style="42" customWidth="1"/>
    <col min="5129" max="5376" width="11.625" style="42"/>
    <col min="5377" max="5377" width="51.375" style="42" customWidth="1"/>
    <col min="5378" max="5380" width="11.625" style="42" customWidth="1"/>
    <col min="5381" max="5381" width="51.375" style="42" customWidth="1"/>
    <col min="5382" max="5384" width="11.625" style="42" customWidth="1"/>
    <col min="5385" max="5632" width="11.625" style="42"/>
    <col min="5633" max="5633" width="51.375" style="42" customWidth="1"/>
    <col min="5634" max="5636" width="11.625" style="42" customWidth="1"/>
    <col min="5637" max="5637" width="51.375" style="42" customWidth="1"/>
    <col min="5638" max="5640" width="11.625" style="42" customWidth="1"/>
    <col min="5641" max="5888" width="11.625" style="42"/>
    <col min="5889" max="5889" width="51.375" style="42" customWidth="1"/>
    <col min="5890" max="5892" width="11.625" style="42" customWidth="1"/>
    <col min="5893" max="5893" width="51.375" style="42" customWidth="1"/>
    <col min="5894" max="5896" width="11.625" style="42" customWidth="1"/>
    <col min="5897" max="6144" width="11.625" style="42"/>
    <col min="6145" max="6145" width="51.375" style="42" customWidth="1"/>
    <col min="6146" max="6148" width="11.625" style="42" customWidth="1"/>
    <col min="6149" max="6149" width="51.375" style="42" customWidth="1"/>
    <col min="6150" max="6152" width="11.625" style="42" customWidth="1"/>
    <col min="6153" max="6400" width="11.625" style="42"/>
    <col min="6401" max="6401" width="51.375" style="42" customWidth="1"/>
    <col min="6402" max="6404" width="11.625" style="42" customWidth="1"/>
    <col min="6405" max="6405" width="51.375" style="42" customWidth="1"/>
    <col min="6406" max="6408" width="11.625" style="42" customWidth="1"/>
    <col min="6409" max="6656" width="11.625" style="42"/>
    <col min="6657" max="6657" width="51.375" style="42" customWidth="1"/>
    <col min="6658" max="6660" width="11.625" style="42" customWidth="1"/>
    <col min="6661" max="6661" width="51.375" style="42" customWidth="1"/>
    <col min="6662" max="6664" width="11.625" style="42" customWidth="1"/>
    <col min="6665" max="6912" width="11.625" style="42"/>
    <col min="6913" max="6913" width="51.375" style="42" customWidth="1"/>
    <col min="6914" max="6916" width="11.625" style="42" customWidth="1"/>
    <col min="6917" max="6917" width="51.375" style="42" customWidth="1"/>
    <col min="6918" max="6920" width="11.625" style="42" customWidth="1"/>
    <col min="6921" max="7168" width="11.625" style="42"/>
    <col min="7169" max="7169" width="51.375" style="42" customWidth="1"/>
    <col min="7170" max="7172" width="11.625" style="42" customWidth="1"/>
    <col min="7173" max="7173" width="51.375" style="42" customWidth="1"/>
    <col min="7174" max="7176" width="11.625" style="42" customWidth="1"/>
    <col min="7177" max="7424" width="11.625" style="42"/>
    <col min="7425" max="7425" width="51.375" style="42" customWidth="1"/>
    <col min="7426" max="7428" width="11.625" style="42" customWidth="1"/>
    <col min="7429" max="7429" width="51.375" style="42" customWidth="1"/>
    <col min="7430" max="7432" width="11.625" style="42" customWidth="1"/>
    <col min="7433" max="7680" width="11.625" style="42"/>
    <col min="7681" max="7681" width="51.375" style="42" customWidth="1"/>
    <col min="7682" max="7684" width="11.625" style="42" customWidth="1"/>
    <col min="7685" max="7685" width="51.375" style="42" customWidth="1"/>
    <col min="7686" max="7688" width="11.625" style="42" customWidth="1"/>
    <col min="7689" max="7936" width="11.625" style="42"/>
    <col min="7937" max="7937" width="51.375" style="42" customWidth="1"/>
    <col min="7938" max="7940" width="11.625" style="42" customWidth="1"/>
    <col min="7941" max="7941" width="51.375" style="42" customWidth="1"/>
    <col min="7942" max="7944" width="11.625" style="42" customWidth="1"/>
    <col min="7945" max="8192" width="11.625" style="42"/>
    <col min="8193" max="8193" width="51.375" style="42" customWidth="1"/>
    <col min="8194" max="8196" width="11.625" style="42" customWidth="1"/>
    <col min="8197" max="8197" width="51.375" style="42" customWidth="1"/>
    <col min="8198" max="8200" width="11.625" style="42" customWidth="1"/>
    <col min="8201" max="8448" width="11.625" style="42"/>
    <col min="8449" max="8449" width="51.375" style="42" customWidth="1"/>
    <col min="8450" max="8452" width="11.625" style="42" customWidth="1"/>
    <col min="8453" max="8453" width="51.375" style="42" customWidth="1"/>
    <col min="8454" max="8456" width="11.625" style="42" customWidth="1"/>
    <col min="8457" max="8704" width="11.625" style="42"/>
    <col min="8705" max="8705" width="51.375" style="42" customWidth="1"/>
    <col min="8706" max="8708" width="11.625" style="42" customWidth="1"/>
    <col min="8709" max="8709" width="51.375" style="42" customWidth="1"/>
    <col min="8710" max="8712" width="11.625" style="42" customWidth="1"/>
    <col min="8713" max="8960" width="11.625" style="42"/>
    <col min="8961" max="8961" width="51.375" style="42" customWidth="1"/>
    <col min="8962" max="8964" width="11.625" style="42" customWidth="1"/>
    <col min="8965" max="8965" width="51.375" style="42" customWidth="1"/>
    <col min="8966" max="8968" width="11.625" style="42" customWidth="1"/>
    <col min="8969" max="9216" width="11.625" style="42"/>
    <col min="9217" max="9217" width="51.375" style="42" customWidth="1"/>
    <col min="9218" max="9220" width="11.625" style="42" customWidth="1"/>
    <col min="9221" max="9221" width="51.375" style="42" customWidth="1"/>
    <col min="9222" max="9224" width="11.625" style="42" customWidth="1"/>
    <col min="9225" max="9472" width="11.625" style="42"/>
    <col min="9473" max="9473" width="51.375" style="42" customWidth="1"/>
    <col min="9474" max="9476" width="11.625" style="42" customWidth="1"/>
    <col min="9477" max="9477" width="51.375" style="42" customWidth="1"/>
    <col min="9478" max="9480" width="11.625" style="42" customWidth="1"/>
    <col min="9481" max="9728" width="11.625" style="42"/>
    <col min="9729" max="9729" width="51.375" style="42" customWidth="1"/>
    <col min="9730" max="9732" width="11.625" style="42" customWidth="1"/>
    <col min="9733" max="9733" width="51.375" style="42" customWidth="1"/>
    <col min="9734" max="9736" width="11.625" style="42" customWidth="1"/>
    <col min="9737" max="9984" width="11.625" style="42"/>
    <col min="9985" max="9985" width="51.375" style="42" customWidth="1"/>
    <col min="9986" max="9988" width="11.625" style="42" customWidth="1"/>
    <col min="9989" max="9989" width="51.375" style="42" customWidth="1"/>
    <col min="9990" max="9992" width="11.625" style="42" customWidth="1"/>
    <col min="9993" max="10240" width="11.625" style="42"/>
    <col min="10241" max="10241" width="51.375" style="42" customWidth="1"/>
    <col min="10242" max="10244" width="11.625" style="42" customWidth="1"/>
    <col min="10245" max="10245" width="51.375" style="42" customWidth="1"/>
    <col min="10246" max="10248" width="11.625" style="42" customWidth="1"/>
    <col min="10249" max="10496" width="11.625" style="42"/>
    <col min="10497" max="10497" width="51.375" style="42" customWidth="1"/>
    <col min="10498" max="10500" width="11.625" style="42" customWidth="1"/>
    <col min="10501" max="10501" width="51.375" style="42" customWidth="1"/>
    <col min="10502" max="10504" width="11.625" style="42" customWidth="1"/>
    <col min="10505" max="10752" width="11.625" style="42"/>
    <col min="10753" max="10753" width="51.375" style="42" customWidth="1"/>
    <col min="10754" max="10756" width="11.625" style="42" customWidth="1"/>
    <col min="10757" max="10757" width="51.375" style="42" customWidth="1"/>
    <col min="10758" max="10760" width="11.625" style="42" customWidth="1"/>
    <col min="10761" max="11008" width="11.625" style="42"/>
    <col min="11009" max="11009" width="51.375" style="42" customWidth="1"/>
    <col min="11010" max="11012" width="11.625" style="42" customWidth="1"/>
    <col min="11013" max="11013" width="51.375" style="42" customWidth="1"/>
    <col min="11014" max="11016" width="11.625" style="42" customWidth="1"/>
    <col min="11017" max="11264" width="11.625" style="42"/>
    <col min="11265" max="11265" width="51.375" style="42" customWidth="1"/>
    <col min="11266" max="11268" width="11.625" style="42" customWidth="1"/>
    <col min="11269" max="11269" width="51.375" style="42" customWidth="1"/>
    <col min="11270" max="11272" width="11.625" style="42" customWidth="1"/>
    <col min="11273" max="11520" width="11.625" style="42"/>
    <col min="11521" max="11521" width="51.375" style="42" customWidth="1"/>
    <col min="11522" max="11524" width="11.625" style="42" customWidth="1"/>
    <col min="11525" max="11525" width="51.375" style="42" customWidth="1"/>
    <col min="11526" max="11528" width="11.625" style="42" customWidth="1"/>
    <col min="11529" max="11776" width="11.625" style="42"/>
    <col min="11777" max="11777" width="51.375" style="42" customWidth="1"/>
    <col min="11778" max="11780" width="11.625" style="42" customWidth="1"/>
    <col min="11781" max="11781" width="51.375" style="42" customWidth="1"/>
    <col min="11782" max="11784" width="11.625" style="42" customWidth="1"/>
    <col min="11785" max="12032" width="11.625" style="42"/>
    <col min="12033" max="12033" width="51.375" style="42" customWidth="1"/>
    <col min="12034" max="12036" width="11.625" style="42" customWidth="1"/>
    <col min="12037" max="12037" width="51.375" style="42" customWidth="1"/>
    <col min="12038" max="12040" width="11.625" style="42" customWidth="1"/>
    <col min="12041" max="12288" width="11.625" style="42"/>
    <col min="12289" max="12289" width="51.375" style="42" customWidth="1"/>
    <col min="12290" max="12292" width="11.625" style="42" customWidth="1"/>
    <col min="12293" max="12293" width="51.375" style="42" customWidth="1"/>
    <col min="12294" max="12296" width="11.625" style="42" customWidth="1"/>
    <col min="12297" max="12544" width="11.625" style="42"/>
    <col min="12545" max="12545" width="51.375" style="42" customWidth="1"/>
    <col min="12546" max="12548" width="11.625" style="42" customWidth="1"/>
    <col min="12549" max="12549" width="51.375" style="42" customWidth="1"/>
    <col min="12550" max="12552" width="11.625" style="42" customWidth="1"/>
    <col min="12553" max="12800" width="11.625" style="42"/>
    <col min="12801" max="12801" width="51.375" style="42" customWidth="1"/>
    <col min="12802" max="12804" width="11.625" style="42" customWidth="1"/>
    <col min="12805" max="12805" width="51.375" style="42" customWidth="1"/>
    <col min="12806" max="12808" width="11.625" style="42" customWidth="1"/>
    <col min="12809" max="13056" width="11.625" style="42"/>
    <col min="13057" max="13057" width="51.375" style="42" customWidth="1"/>
    <col min="13058" max="13060" width="11.625" style="42" customWidth="1"/>
    <col min="13061" max="13061" width="51.375" style="42" customWidth="1"/>
    <col min="13062" max="13064" width="11.625" style="42" customWidth="1"/>
    <col min="13065" max="13312" width="11.625" style="42"/>
    <col min="13313" max="13313" width="51.375" style="42" customWidth="1"/>
    <col min="13314" max="13316" width="11.625" style="42" customWidth="1"/>
    <col min="13317" max="13317" width="51.375" style="42" customWidth="1"/>
    <col min="13318" max="13320" width="11.625" style="42" customWidth="1"/>
    <col min="13321" max="13568" width="11.625" style="42"/>
    <col min="13569" max="13569" width="51.375" style="42" customWidth="1"/>
    <col min="13570" max="13572" width="11.625" style="42" customWidth="1"/>
    <col min="13573" max="13573" width="51.375" style="42" customWidth="1"/>
    <col min="13574" max="13576" width="11.625" style="42" customWidth="1"/>
    <col min="13577" max="13824" width="11.625" style="42"/>
    <col min="13825" max="13825" width="51.375" style="42" customWidth="1"/>
    <col min="13826" max="13828" width="11.625" style="42" customWidth="1"/>
    <col min="13829" max="13829" width="51.375" style="42" customWidth="1"/>
    <col min="13830" max="13832" width="11.625" style="42" customWidth="1"/>
    <col min="13833" max="14080" width="11.625" style="42"/>
    <col min="14081" max="14081" width="51.375" style="42" customWidth="1"/>
    <col min="14082" max="14084" width="11.625" style="42" customWidth="1"/>
    <col min="14085" max="14085" width="51.375" style="42" customWidth="1"/>
    <col min="14086" max="14088" width="11.625" style="42" customWidth="1"/>
    <col min="14089" max="14336" width="11.625" style="42"/>
    <col min="14337" max="14337" width="51.375" style="42" customWidth="1"/>
    <col min="14338" max="14340" width="11.625" style="42" customWidth="1"/>
    <col min="14341" max="14341" width="51.375" style="42" customWidth="1"/>
    <col min="14342" max="14344" width="11.625" style="42" customWidth="1"/>
    <col min="14345" max="14592" width="11.625" style="42"/>
    <col min="14593" max="14593" width="51.375" style="42" customWidth="1"/>
    <col min="14594" max="14596" width="11.625" style="42" customWidth="1"/>
    <col min="14597" max="14597" width="51.375" style="42" customWidth="1"/>
    <col min="14598" max="14600" width="11.625" style="42" customWidth="1"/>
    <col min="14601" max="14848" width="11.625" style="42"/>
    <col min="14849" max="14849" width="51.375" style="42" customWidth="1"/>
    <col min="14850" max="14852" width="11.625" style="42" customWidth="1"/>
    <col min="14853" max="14853" width="51.375" style="42" customWidth="1"/>
    <col min="14854" max="14856" width="11.625" style="42" customWidth="1"/>
    <col min="14857" max="15104" width="11.625" style="42"/>
    <col min="15105" max="15105" width="51.375" style="42" customWidth="1"/>
    <col min="15106" max="15108" width="11.625" style="42" customWidth="1"/>
    <col min="15109" max="15109" width="51.375" style="42" customWidth="1"/>
    <col min="15110" max="15112" width="11.625" style="42" customWidth="1"/>
    <col min="15113" max="15360" width="11.625" style="42"/>
    <col min="15361" max="15361" width="51.375" style="42" customWidth="1"/>
    <col min="15362" max="15364" width="11.625" style="42" customWidth="1"/>
    <col min="15365" max="15365" width="51.375" style="42" customWidth="1"/>
    <col min="15366" max="15368" width="11.625" style="42" customWidth="1"/>
    <col min="15369" max="15616" width="11.625" style="42"/>
    <col min="15617" max="15617" width="51.375" style="42" customWidth="1"/>
    <col min="15618" max="15620" width="11.625" style="42" customWidth="1"/>
    <col min="15621" max="15621" width="51.375" style="42" customWidth="1"/>
    <col min="15622" max="15624" width="11.625" style="42" customWidth="1"/>
    <col min="15625" max="15872" width="11.625" style="42"/>
    <col min="15873" max="15873" width="51.375" style="42" customWidth="1"/>
    <col min="15874" max="15876" width="11.625" style="42" customWidth="1"/>
    <col min="15877" max="15877" width="51.375" style="42" customWidth="1"/>
    <col min="15878" max="15880" width="11.625" style="42" customWidth="1"/>
    <col min="15881" max="16128" width="11.625" style="42"/>
    <col min="16129" max="16129" width="51.375" style="42" customWidth="1"/>
    <col min="16130" max="16132" width="11.625" style="42" customWidth="1"/>
    <col min="16133" max="16133" width="51.375" style="42" customWidth="1"/>
    <col min="16134" max="16136" width="11.625" style="42" customWidth="1"/>
    <col min="16137" max="16384" width="11.625" style="42"/>
  </cols>
  <sheetData>
    <row r="1" ht="17.4" spans="1:8">
      <c r="A1" s="43" t="s">
        <v>0</v>
      </c>
      <c r="B1" s="44"/>
      <c r="C1" s="44"/>
      <c r="D1" s="44"/>
      <c r="E1" s="44"/>
      <c r="F1" s="44"/>
      <c r="G1" s="44"/>
      <c r="H1" s="44"/>
    </row>
    <row r="2" ht="28.2" customHeight="1" spans="1:8">
      <c r="A2" s="45" t="s">
        <v>1</v>
      </c>
      <c r="B2" s="45"/>
      <c r="C2" s="45"/>
      <c r="D2" s="45"/>
      <c r="E2" s="45"/>
      <c r="F2" s="45"/>
      <c r="G2" s="45"/>
      <c r="H2" s="45"/>
    </row>
    <row r="3" ht="17.25" customHeight="1" spans="1:8">
      <c r="A3" s="46"/>
      <c r="B3" s="47"/>
      <c r="C3" s="47"/>
      <c r="D3" s="47"/>
      <c r="E3" s="48"/>
      <c r="F3" s="48"/>
      <c r="G3" s="48"/>
      <c r="H3" s="49" t="s">
        <v>2</v>
      </c>
    </row>
    <row r="4" ht="25" customHeight="1" spans="1:8">
      <c r="A4" s="50" t="s">
        <v>44</v>
      </c>
      <c r="B4" s="51" t="s">
        <v>45</v>
      </c>
      <c r="C4" s="51"/>
      <c r="D4" s="51"/>
      <c r="E4" s="50" t="s">
        <v>44</v>
      </c>
      <c r="F4" s="51" t="s">
        <v>46</v>
      </c>
      <c r="G4" s="51"/>
      <c r="H4" s="51"/>
    </row>
    <row r="5" ht="29" customHeight="1" spans="1:8">
      <c r="A5" s="52"/>
      <c r="B5" s="53" t="s">
        <v>47</v>
      </c>
      <c r="C5" s="53" t="s">
        <v>48</v>
      </c>
      <c r="D5" s="53" t="s">
        <v>49</v>
      </c>
      <c r="E5" s="52"/>
      <c r="F5" s="53" t="s">
        <v>47</v>
      </c>
      <c r="G5" s="53" t="s">
        <v>48</v>
      </c>
      <c r="H5" s="53" t="s">
        <v>49</v>
      </c>
    </row>
    <row r="6" ht="14.25" customHeight="1" spans="1:8">
      <c r="A6" s="54" t="s">
        <v>10</v>
      </c>
      <c r="B6" s="55">
        <f>B7+B23</f>
        <v>94500</v>
      </c>
      <c r="C6" s="55">
        <f>C7+C23</f>
        <v>114825.33</v>
      </c>
      <c r="D6" s="56">
        <f t="shared" ref="D6:D48" si="0">B6+C6</f>
        <v>209325.33</v>
      </c>
      <c r="E6" s="57" t="s">
        <v>11</v>
      </c>
      <c r="F6" s="55">
        <f>SUM(F7:F30)</f>
        <v>342027.44</v>
      </c>
      <c r="G6" s="55">
        <f>SUM(G7:G30)</f>
        <v>86681</v>
      </c>
      <c r="H6" s="56">
        <f t="shared" ref="H6:H48" si="1">F6+G6</f>
        <v>428708.44</v>
      </c>
    </row>
    <row r="7" s="42" customFormat="1" ht="14.25" customHeight="1" spans="1:9">
      <c r="A7" s="58" t="s">
        <v>12</v>
      </c>
      <c r="B7" s="59">
        <f>SUM(B9:B22)</f>
        <v>41937</v>
      </c>
      <c r="C7" s="59">
        <f>SUM(C9:C22)</f>
        <v>0</v>
      </c>
      <c r="D7" s="56">
        <f t="shared" si="0"/>
        <v>41937</v>
      </c>
      <c r="E7" s="60" t="s">
        <v>50</v>
      </c>
      <c r="F7" s="59">
        <v>32442.27</v>
      </c>
      <c r="G7" s="61">
        <v>300</v>
      </c>
      <c r="H7" s="56">
        <f t="shared" si="1"/>
        <v>32742.27</v>
      </c>
      <c r="I7" s="73" t="s">
        <v>112</v>
      </c>
    </row>
    <row r="8" ht="14.25" hidden="1" customHeight="1" spans="1:8">
      <c r="A8" s="58"/>
      <c r="B8" s="59"/>
      <c r="C8" s="61"/>
      <c r="D8" s="56">
        <f t="shared" si="0"/>
        <v>0</v>
      </c>
      <c r="E8" s="60" t="s">
        <v>52</v>
      </c>
      <c r="F8" s="59"/>
      <c r="G8" s="61"/>
      <c r="H8" s="56">
        <f t="shared" si="1"/>
        <v>0</v>
      </c>
    </row>
    <row r="9" ht="14.25" customHeight="1" spans="1:8">
      <c r="A9" s="62" t="s">
        <v>53</v>
      </c>
      <c r="B9" s="59">
        <v>16180</v>
      </c>
      <c r="C9" s="61"/>
      <c r="D9" s="56">
        <f t="shared" si="0"/>
        <v>16180</v>
      </c>
      <c r="E9" s="60" t="s">
        <v>54</v>
      </c>
      <c r="F9" s="59">
        <v>36494.65</v>
      </c>
      <c r="G9" s="61"/>
      <c r="H9" s="56">
        <f t="shared" si="1"/>
        <v>36494.65</v>
      </c>
    </row>
    <row r="10" ht="14.25" customHeight="1" spans="1:9">
      <c r="A10" s="62" t="s">
        <v>55</v>
      </c>
      <c r="B10" s="59">
        <v>4022</v>
      </c>
      <c r="C10" s="61"/>
      <c r="D10" s="56">
        <f t="shared" si="0"/>
        <v>4022</v>
      </c>
      <c r="E10" s="60" t="s">
        <v>16</v>
      </c>
      <c r="F10" s="59">
        <v>31051.7</v>
      </c>
      <c r="G10" s="61">
        <v>575</v>
      </c>
      <c r="H10" s="56">
        <f t="shared" si="1"/>
        <v>31626.7</v>
      </c>
      <c r="I10" s="73" t="s">
        <v>113</v>
      </c>
    </row>
    <row r="11" ht="14.25" customHeight="1" spans="1:8">
      <c r="A11" s="62" t="s">
        <v>56</v>
      </c>
      <c r="B11" s="59"/>
      <c r="C11" s="61"/>
      <c r="D11" s="56">
        <f t="shared" si="0"/>
        <v>0</v>
      </c>
      <c r="E11" s="60" t="s">
        <v>57</v>
      </c>
      <c r="F11" s="59">
        <v>1445</v>
      </c>
      <c r="G11" s="61"/>
      <c r="H11" s="56">
        <f t="shared" si="1"/>
        <v>1445</v>
      </c>
    </row>
    <row r="12" ht="14.25" customHeight="1" spans="1:8">
      <c r="A12" s="62" t="s">
        <v>58</v>
      </c>
      <c r="B12" s="59"/>
      <c r="C12" s="61"/>
      <c r="D12" s="56">
        <f t="shared" si="0"/>
        <v>0</v>
      </c>
      <c r="E12" s="60" t="s">
        <v>59</v>
      </c>
      <c r="F12" s="59">
        <v>6653.26</v>
      </c>
      <c r="G12" s="61"/>
      <c r="H12" s="56">
        <f t="shared" si="1"/>
        <v>6653.26</v>
      </c>
    </row>
    <row r="13" ht="14.25" customHeight="1" spans="1:9">
      <c r="A13" s="62" t="s">
        <v>60</v>
      </c>
      <c r="B13" s="59">
        <v>10465</v>
      </c>
      <c r="C13" s="61"/>
      <c r="D13" s="56">
        <f t="shared" si="0"/>
        <v>10465</v>
      </c>
      <c r="E13" s="60" t="s">
        <v>19</v>
      </c>
      <c r="F13" s="59">
        <v>94224.87</v>
      </c>
      <c r="G13" s="61">
        <v>4972</v>
      </c>
      <c r="H13" s="56">
        <f t="shared" si="1"/>
        <v>99196.87</v>
      </c>
      <c r="I13" s="73" t="s">
        <v>114</v>
      </c>
    </row>
    <row r="14" ht="14.25" customHeight="1" spans="1:8">
      <c r="A14" s="62" t="s">
        <v>61</v>
      </c>
      <c r="B14" s="59">
        <v>2850</v>
      </c>
      <c r="C14" s="61"/>
      <c r="D14" s="56">
        <f t="shared" si="0"/>
        <v>2850</v>
      </c>
      <c r="E14" s="60" t="s">
        <v>62</v>
      </c>
      <c r="F14" s="59">
        <v>24882.22</v>
      </c>
      <c r="G14" s="56"/>
      <c r="H14" s="56">
        <f t="shared" si="1"/>
        <v>24882.22</v>
      </c>
    </row>
    <row r="15" ht="14.25" customHeight="1" spans="1:8">
      <c r="A15" s="62" t="s">
        <v>63</v>
      </c>
      <c r="B15" s="59"/>
      <c r="C15" s="63"/>
      <c r="D15" s="56">
        <f t="shared" si="0"/>
        <v>0</v>
      </c>
      <c r="E15" s="60" t="s">
        <v>64</v>
      </c>
      <c r="F15" s="59">
        <v>15166.84</v>
      </c>
      <c r="G15" s="61"/>
      <c r="H15" s="56">
        <f t="shared" si="1"/>
        <v>15166.84</v>
      </c>
    </row>
    <row r="16" ht="14.25" customHeight="1" spans="1:9">
      <c r="A16" s="62" t="s">
        <v>65</v>
      </c>
      <c r="B16" s="59">
        <v>1980</v>
      </c>
      <c r="C16" s="63"/>
      <c r="D16" s="56">
        <f t="shared" si="0"/>
        <v>1980</v>
      </c>
      <c r="E16" s="60" t="s">
        <v>22</v>
      </c>
      <c r="F16" s="59">
        <v>12993.88</v>
      </c>
      <c r="G16" s="61">
        <v>28018</v>
      </c>
      <c r="H16" s="56">
        <f t="shared" si="1"/>
        <v>41011.88</v>
      </c>
      <c r="I16" s="73" t="s">
        <v>115</v>
      </c>
    </row>
    <row r="17" ht="14.25" customHeight="1" spans="1:8">
      <c r="A17" s="62" t="s">
        <v>67</v>
      </c>
      <c r="B17" s="59"/>
      <c r="C17" s="63"/>
      <c r="D17" s="56">
        <f t="shared" si="0"/>
        <v>0</v>
      </c>
      <c r="E17" s="60" t="s">
        <v>68</v>
      </c>
      <c r="F17" s="59">
        <v>10434.45</v>
      </c>
      <c r="G17" s="56">
        <v>6160</v>
      </c>
      <c r="H17" s="56">
        <f t="shared" si="1"/>
        <v>16594.45</v>
      </c>
    </row>
    <row r="18" ht="14.25" customHeight="1" spans="1:8">
      <c r="A18" s="62" t="s">
        <v>70</v>
      </c>
      <c r="B18" s="59">
        <v>6440</v>
      </c>
      <c r="C18" s="63"/>
      <c r="D18" s="56">
        <f t="shared" si="0"/>
        <v>6440</v>
      </c>
      <c r="E18" s="60" t="s">
        <v>71</v>
      </c>
      <c r="F18" s="59">
        <v>20750.69</v>
      </c>
      <c r="G18" s="64"/>
      <c r="H18" s="56">
        <f t="shared" si="1"/>
        <v>20750.69</v>
      </c>
    </row>
    <row r="19" ht="14.25" customHeight="1" spans="1:8">
      <c r="A19" s="62" t="s">
        <v>72</v>
      </c>
      <c r="B19" s="59"/>
      <c r="C19" s="63"/>
      <c r="D19" s="56">
        <f t="shared" si="0"/>
        <v>0</v>
      </c>
      <c r="E19" s="60" t="s">
        <v>73</v>
      </c>
      <c r="F19" s="59">
        <v>1186.38</v>
      </c>
      <c r="G19" s="64"/>
      <c r="H19" s="56">
        <f t="shared" si="1"/>
        <v>1186.38</v>
      </c>
    </row>
    <row r="20" ht="14.25" customHeight="1" spans="1:10">
      <c r="A20" s="62" t="s">
        <v>74</v>
      </c>
      <c r="B20" s="59"/>
      <c r="C20" s="63"/>
      <c r="D20" s="56">
        <f t="shared" si="0"/>
        <v>0</v>
      </c>
      <c r="E20" s="60" t="s">
        <v>75</v>
      </c>
      <c r="F20" s="59">
        <v>546.2</v>
      </c>
      <c r="G20" s="65"/>
      <c r="H20" s="56">
        <f t="shared" si="1"/>
        <v>546.2</v>
      </c>
      <c r="J20" s="73"/>
    </row>
    <row r="21" ht="14.25" customHeight="1" spans="1:11">
      <c r="A21" s="62" t="s">
        <v>76</v>
      </c>
      <c r="B21" s="59"/>
      <c r="C21" s="56"/>
      <c r="D21" s="56">
        <f t="shared" si="0"/>
        <v>0</v>
      </c>
      <c r="E21" s="60" t="s">
        <v>77</v>
      </c>
      <c r="F21" s="59"/>
      <c r="G21" s="66"/>
      <c r="H21" s="56">
        <f t="shared" si="1"/>
        <v>0</v>
      </c>
      <c r="K21" s="74"/>
    </row>
    <row r="22" ht="14.25" customHeight="1" spans="1:11">
      <c r="A22" s="62" t="s">
        <v>78</v>
      </c>
      <c r="B22" s="59"/>
      <c r="C22" s="61"/>
      <c r="D22" s="56">
        <f t="shared" si="0"/>
        <v>0</v>
      </c>
      <c r="E22" s="60" t="s">
        <v>79</v>
      </c>
      <c r="F22" s="59"/>
      <c r="G22" s="66"/>
      <c r="H22" s="56">
        <f t="shared" si="1"/>
        <v>0</v>
      </c>
      <c r="K22" s="74"/>
    </row>
    <row r="23" ht="14.25" customHeight="1" spans="1:8">
      <c r="A23" s="58" t="s">
        <v>15</v>
      </c>
      <c r="B23" s="59">
        <f>SUM(B24:B31)</f>
        <v>52563</v>
      </c>
      <c r="C23" s="59">
        <f>SUM(C24:C31)</f>
        <v>114825.33</v>
      </c>
      <c r="D23" s="56">
        <f t="shared" si="0"/>
        <v>167388.33</v>
      </c>
      <c r="E23" s="60" t="s">
        <v>26</v>
      </c>
      <c r="F23" s="59">
        <v>3066.93</v>
      </c>
      <c r="G23" s="66"/>
      <c r="H23" s="56">
        <f t="shared" si="1"/>
        <v>3066.93</v>
      </c>
    </row>
    <row r="24" ht="14.25" customHeight="1" spans="1:8">
      <c r="A24" s="62" t="s">
        <v>80</v>
      </c>
      <c r="B24" s="59">
        <v>7580</v>
      </c>
      <c r="C24" s="56"/>
      <c r="D24" s="56">
        <f t="shared" si="0"/>
        <v>7580</v>
      </c>
      <c r="E24" s="60" t="s">
        <v>81</v>
      </c>
      <c r="F24" s="59">
        <v>14407.07</v>
      </c>
      <c r="G24" s="61"/>
      <c r="H24" s="56">
        <f t="shared" si="1"/>
        <v>14407.07</v>
      </c>
    </row>
    <row r="25" ht="14.25" customHeight="1" spans="1:8">
      <c r="A25" s="62" t="s">
        <v>82</v>
      </c>
      <c r="B25" s="59">
        <v>15988</v>
      </c>
      <c r="C25" s="61"/>
      <c r="D25" s="56">
        <f t="shared" si="0"/>
        <v>15988</v>
      </c>
      <c r="E25" s="60" t="s">
        <v>83</v>
      </c>
      <c r="F25" s="59">
        <v>1676.01</v>
      </c>
      <c r="G25" s="63"/>
      <c r="H25" s="56">
        <f t="shared" si="1"/>
        <v>1676.01</v>
      </c>
    </row>
    <row r="26" ht="14.25" customHeight="1" spans="1:8">
      <c r="A26" s="62" t="s">
        <v>84</v>
      </c>
      <c r="B26" s="59">
        <v>21280</v>
      </c>
      <c r="C26" s="63"/>
      <c r="D26" s="56">
        <f t="shared" si="0"/>
        <v>21280</v>
      </c>
      <c r="E26" s="60" t="s">
        <v>29</v>
      </c>
      <c r="F26" s="59">
        <v>922.02</v>
      </c>
      <c r="G26" s="63"/>
      <c r="H26" s="56">
        <f t="shared" si="1"/>
        <v>922.02</v>
      </c>
    </row>
    <row r="27" ht="14.25" customHeight="1" spans="1:8">
      <c r="A27" s="62" t="s">
        <v>85</v>
      </c>
      <c r="B27" s="59"/>
      <c r="C27" s="63"/>
      <c r="D27" s="56">
        <f t="shared" si="0"/>
        <v>0</v>
      </c>
      <c r="E27" s="60" t="s">
        <v>86</v>
      </c>
      <c r="F27" s="59">
        <v>5000</v>
      </c>
      <c r="G27" s="63"/>
      <c r="H27" s="56">
        <f t="shared" si="1"/>
        <v>5000</v>
      </c>
    </row>
    <row r="28" ht="14.25" customHeight="1" spans="1:8">
      <c r="A28" s="62" t="s">
        <v>18</v>
      </c>
      <c r="B28" s="59">
        <v>3648</v>
      </c>
      <c r="C28" s="63">
        <v>108978</v>
      </c>
      <c r="D28" s="56">
        <f t="shared" si="0"/>
        <v>112626</v>
      </c>
      <c r="E28" s="60" t="s">
        <v>87</v>
      </c>
      <c r="F28" s="59">
        <v>25761</v>
      </c>
      <c r="G28" s="63">
        <v>6439</v>
      </c>
      <c r="H28" s="56">
        <f t="shared" si="1"/>
        <v>32200</v>
      </c>
    </row>
    <row r="29" ht="14.25" customHeight="1" spans="1:9">
      <c r="A29" s="62" t="s">
        <v>88</v>
      </c>
      <c r="B29" s="59"/>
      <c r="C29" s="63"/>
      <c r="D29" s="56">
        <f t="shared" si="0"/>
        <v>0</v>
      </c>
      <c r="E29" s="60" t="s">
        <v>31</v>
      </c>
      <c r="F29" s="59">
        <v>2922</v>
      </c>
      <c r="G29" s="63">
        <v>40217</v>
      </c>
      <c r="H29" s="56">
        <f t="shared" si="1"/>
        <v>43139</v>
      </c>
      <c r="I29" s="73" t="s">
        <v>110</v>
      </c>
    </row>
    <row r="30" ht="14.25" customHeight="1" spans="1:8">
      <c r="A30" s="62" t="s">
        <v>43</v>
      </c>
      <c r="B30" s="59">
        <v>3600</v>
      </c>
      <c r="C30" s="64">
        <f>7347.33-1500</f>
        <v>5847.33</v>
      </c>
      <c r="D30" s="56">
        <f t="shared" si="0"/>
        <v>9447.33</v>
      </c>
      <c r="E30" s="60" t="s">
        <v>89</v>
      </c>
      <c r="F30" s="59"/>
      <c r="G30" s="63"/>
      <c r="H30" s="56">
        <f t="shared" si="1"/>
        <v>0</v>
      </c>
    </row>
    <row r="31" ht="14.25" customHeight="1" spans="1:8">
      <c r="A31" s="62" t="s">
        <v>90</v>
      </c>
      <c r="B31" s="59">
        <v>467</v>
      </c>
      <c r="C31" s="63"/>
      <c r="D31" s="56">
        <f t="shared" si="0"/>
        <v>467</v>
      </c>
      <c r="E31" s="57" t="s">
        <v>34</v>
      </c>
      <c r="F31" s="55">
        <f>SUM(F32:F33,F37:F39)</f>
        <v>92542.9</v>
      </c>
      <c r="G31" s="55">
        <f>SUM(G32:G33,G37:G39)</f>
        <v>28144</v>
      </c>
      <c r="H31" s="56">
        <f t="shared" si="1"/>
        <v>120686.9</v>
      </c>
    </row>
    <row r="32" ht="14.25" customHeight="1" spans="1:8">
      <c r="A32" s="54" t="s">
        <v>25</v>
      </c>
      <c r="B32" s="55">
        <f>B33+B39+B38+B40+B37</f>
        <v>340070</v>
      </c>
      <c r="C32" s="55">
        <f>C33+C39+C38+C40+C37</f>
        <v>0</v>
      </c>
      <c r="D32" s="56">
        <f t="shared" si="0"/>
        <v>340070</v>
      </c>
      <c r="E32" s="60" t="s">
        <v>91</v>
      </c>
      <c r="F32" s="59">
        <v>10719</v>
      </c>
      <c r="G32" s="63"/>
      <c r="H32" s="56">
        <f t="shared" si="1"/>
        <v>10719</v>
      </c>
    </row>
    <row r="33" ht="14.25" customHeight="1" spans="1:8">
      <c r="A33" s="58" t="s">
        <v>92</v>
      </c>
      <c r="B33" s="59">
        <f t="shared" ref="B33:G33" si="2">SUM(B34:B36)</f>
        <v>334169</v>
      </c>
      <c r="C33" s="59">
        <f t="shared" si="2"/>
        <v>0</v>
      </c>
      <c r="D33" s="56">
        <f t="shared" si="0"/>
        <v>334169</v>
      </c>
      <c r="E33" s="60" t="s">
        <v>93</v>
      </c>
      <c r="F33" s="59">
        <f>SUM(F34:F36)</f>
        <v>81455.9</v>
      </c>
      <c r="G33" s="59">
        <f>SUM(G34:G36)</f>
        <v>0</v>
      </c>
      <c r="H33" s="56">
        <f t="shared" si="1"/>
        <v>81455.9</v>
      </c>
    </row>
    <row r="34" ht="14.25" customHeight="1" spans="1:8">
      <c r="A34" s="62" t="s">
        <v>94</v>
      </c>
      <c r="B34" s="59">
        <v>34050</v>
      </c>
      <c r="C34" s="63"/>
      <c r="D34" s="56">
        <f t="shared" si="0"/>
        <v>34050</v>
      </c>
      <c r="E34" s="67" t="s">
        <v>95</v>
      </c>
      <c r="F34" s="59">
        <v>2556</v>
      </c>
      <c r="G34" s="63"/>
      <c r="H34" s="56">
        <f t="shared" si="1"/>
        <v>2556</v>
      </c>
    </row>
    <row r="35" ht="14.25" customHeight="1" spans="1:8">
      <c r="A35" s="62" t="s">
        <v>96</v>
      </c>
      <c r="B35" s="59">
        <v>286869</v>
      </c>
      <c r="C35" s="63"/>
      <c r="D35" s="56">
        <f t="shared" si="0"/>
        <v>286869</v>
      </c>
      <c r="E35" s="67" t="s">
        <v>97</v>
      </c>
      <c r="F35" s="59">
        <v>77629.9</v>
      </c>
      <c r="G35" s="63"/>
      <c r="H35" s="56">
        <f t="shared" si="1"/>
        <v>77629.9</v>
      </c>
    </row>
    <row r="36" ht="14.25" customHeight="1" spans="1:8">
      <c r="A36" s="62" t="s">
        <v>98</v>
      </c>
      <c r="B36" s="59">
        <v>13250</v>
      </c>
      <c r="C36" s="63"/>
      <c r="D36" s="56">
        <f t="shared" si="0"/>
        <v>13250</v>
      </c>
      <c r="E36" s="67" t="s">
        <v>99</v>
      </c>
      <c r="F36" s="59">
        <v>1270</v>
      </c>
      <c r="G36" s="63"/>
      <c r="H36" s="56">
        <f t="shared" si="1"/>
        <v>1270</v>
      </c>
    </row>
    <row r="37" ht="14.25" customHeight="1" spans="1:8">
      <c r="A37" s="68" t="s">
        <v>100</v>
      </c>
      <c r="B37" s="59">
        <v>901</v>
      </c>
      <c r="C37" s="63"/>
      <c r="D37" s="56">
        <f t="shared" si="0"/>
        <v>901</v>
      </c>
      <c r="E37" s="60" t="s">
        <v>101</v>
      </c>
      <c r="F37" s="59"/>
      <c r="G37" s="63"/>
      <c r="H37" s="56">
        <f t="shared" si="1"/>
        <v>0</v>
      </c>
    </row>
    <row r="38" ht="14.25" customHeight="1" spans="1:8">
      <c r="A38" s="58" t="s">
        <v>102</v>
      </c>
      <c r="B38" s="59">
        <v>5000</v>
      </c>
      <c r="C38" s="63"/>
      <c r="D38" s="56">
        <f t="shared" si="0"/>
        <v>5000</v>
      </c>
      <c r="E38" s="60" t="s">
        <v>103</v>
      </c>
      <c r="F38" s="59"/>
      <c r="G38" s="63"/>
      <c r="H38" s="56">
        <f t="shared" si="1"/>
        <v>0</v>
      </c>
    </row>
    <row r="39" ht="14.25" customHeight="1" spans="1:9">
      <c r="A39" s="69" t="s">
        <v>104</v>
      </c>
      <c r="B39" s="59"/>
      <c r="C39" s="63"/>
      <c r="D39" s="56">
        <f t="shared" si="0"/>
        <v>0</v>
      </c>
      <c r="E39" s="60" t="s">
        <v>105</v>
      </c>
      <c r="F39" s="59">
        <v>368</v>
      </c>
      <c r="G39" s="63">
        <v>28144</v>
      </c>
      <c r="H39" s="56">
        <f t="shared" si="1"/>
        <v>28512</v>
      </c>
      <c r="I39" s="73" t="s">
        <v>111</v>
      </c>
    </row>
    <row r="40" ht="14.25" customHeight="1" spans="1:8">
      <c r="A40" s="68" t="s">
        <v>107</v>
      </c>
      <c r="B40" s="59"/>
      <c r="C40" s="63"/>
      <c r="D40" s="56">
        <f t="shared" si="0"/>
        <v>0</v>
      </c>
      <c r="E40" s="68"/>
      <c r="F40" s="59"/>
      <c r="G40" s="63"/>
      <c r="H40" s="56">
        <f t="shared" si="1"/>
        <v>0</v>
      </c>
    </row>
    <row r="41" ht="14.25" customHeight="1" spans="1:8">
      <c r="A41" s="58"/>
      <c r="B41" s="59"/>
      <c r="C41" s="63"/>
      <c r="D41" s="56">
        <f t="shared" si="0"/>
        <v>0</v>
      </c>
      <c r="E41" s="68"/>
      <c r="F41" s="59"/>
      <c r="G41" s="63"/>
      <c r="H41" s="56">
        <f t="shared" si="1"/>
        <v>0</v>
      </c>
    </row>
    <row r="42" ht="14.25" customHeight="1" spans="1:8">
      <c r="A42" s="58"/>
      <c r="B42" s="59"/>
      <c r="C42" s="63"/>
      <c r="D42" s="56">
        <f t="shared" si="0"/>
        <v>0</v>
      </c>
      <c r="E42" s="68"/>
      <c r="F42" s="59"/>
      <c r="G42" s="63"/>
      <c r="H42" s="56">
        <f t="shared" si="1"/>
        <v>0</v>
      </c>
    </row>
    <row r="43" ht="14.25" customHeight="1" spans="1:8">
      <c r="A43" s="58"/>
      <c r="B43" s="59"/>
      <c r="C43" s="63"/>
      <c r="D43" s="56">
        <f t="shared" si="0"/>
        <v>0</v>
      </c>
      <c r="E43" s="68"/>
      <c r="F43" s="59"/>
      <c r="G43" s="63"/>
      <c r="H43" s="56">
        <f t="shared" si="1"/>
        <v>0</v>
      </c>
    </row>
    <row r="44" ht="14.25" customHeight="1" spans="1:8">
      <c r="A44" s="69"/>
      <c r="B44" s="59"/>
      <c r="C44" s="63"/>
      <c r="D44" s="56">
        <f t="shared" si="0"/>
        <v>0</v>
      </c>
      <c r="E44" s="68"/>
      <c r="F44" s="59"/>
      <c r="G44" s="63"/>
      <c r="H44" s="56">
        <f t="shared" si="1"/>
        <v>0</v>
      </c>
    </row>
    <row r="45" ht="14.25" customHeight="1" spans="1:8">
      <c r="A45" s="69"/>
      <c r="B45" s="59"/>
      <c r="C45" s="63"/>
      <c r="D45" s="56">
        <f t="shared" si="0"/>
        <v>0</v>
      </c>
      <c r="E45" s="57"/>
      <c r="F45" s="55"/>
      <c r="G45" s="63"/>
      <c r="H45" s="56">
        <f t="shared" si="1"/>
        <v>0</v>
      </c>
    </row>
    <row r="46" ht="14.25" customHeight="1" spans="1:8">
      <c r="A46" s="70"/>
      <c r="B46" s="59"/>
      <c r="C46" s="63"/>
      <c r="D46" s="56">
        <f t="shared" si="0"/>
        <v>0</v>
      </c>
      <c r="E46" s="57"/>
      <c r="F46" s="55"/>
      <c r="G46" s="63"/>
      <c r="H46" s="56">
        <f t="shared" si="1"/>
        <v>0</v>
      </c>
    </row>
    <row r="47" ht="14.25" customHeight="1" spans="1:8">
      <c r="A47" s="68"/>
      <c r="B47" s="59"/>
      <c r="C47" s="63"/>
      <c r="D47" s="56">
        <f t="shared" si="0"/>
        <v>0</v>
      </c>
      <c r="E47" s="68"/>
      <c r="F47" s="59"/>
      <c r="G47" s="63"/>
      <c r="H47" s="56">
        <f t="shared" si="1"/>
        <v>0</v>
      </c>
    </row>
    <row r="48" ht="14.25" customHeight="1" spans="1:8">
      <c r="A48" s="71" t="s">
        <v>39</v>
      </c>
      <c r="B48" s="55">
        <f>B6+B32</f>
        <v>434570</v>
      </c>
      <c r="C48" s="55">
        <f>C6+C32</f>
        <v>114825.33</v>
      </c>
      <c r="D48" s="55">
        <f t="shared" si="0"/>
        <v>549395.33</v>
      </c>
      <c r="E48" s="72" t="s">
        <v>40</v>
      </c>
      <c r="F48" s="55">
        <f>F6+F31</f>
        <v>434570.34</v>
      </c>
      <c r="G48" s="55">
        <f>G6+G31</f>
        <v>114825</v>
      </c>
      <c r="H48" s="55">
        <f t="shared" si="1"/>
        <v>549395.34</v>
      </c>
    </row>
  </sheetData>
  <mergeCells count="5">
    <mergeCell ref="A2:H2"/>
    <mergeCell ref="B4:D4"/>
    <mergeCell ref="F4:H4"/>
    <mergeCell ref="A4:A5"/>
    <mergeCell ref="E4:E5"/>
  </mergeCells>
  <printOptions horizontalCentered="1"/>
  <pageMargins left="0" right="0" top="0" bottom="0" header="0" footer="0"/>
  <pageSetup paperSize="8" firstPageNumber="4294963191" fitToHeight="0" orientation="landscape" useFirstPageNumber="1" horizontalDpi="600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showZeros="0" view="pageBreakPreview" zoomScaleNormal="100" workbookViewId="0">
      <selection activeCell="A33" sqref="$A33:$XFD33"/>
    </sheetView>
  </sheetViews>
  <sheetFormatPr defaultColWidth="12" defaultRowHeight="15.6" outlineLevelCol="4"/>
  <cols>
    <col min="1" max="1" width="54.1666666666667" style="3" customWidth="1"/>
    <col min="2" max="3" width="12.8333333333333" style="2" customWidth="1"/>
    <col min="4" max="5" width="12.8333333333333" style="3" customWidth="1"/>
    <col min="6" max="16384" width="12" style="3"/>
  </cols>
  <sheetData>
    <row r="1" ht="22.5" customHeight="1" spans="1:5">
      <c r="A1" s="31" t="s">
        <v>116</v>
      </c>
      <c r="B1" s="4"/>
      <c r="C1" s="4"/>
      <c r="D1" s="31"/>
      <c r="E1" s="31"/>
    </row>
    <row r="2" ht="14.25" customHeight="1" spans="1:5">
      <c r="A2" s="32" t="s">
        <v>2</v>
      </c>
      <c r="B2" s="5"/>
      <c r="C2" s="5"/>
      <c r="D2" s="32"/>
      <c r="E2" s="32"/>
    </row>
    <row r="3" ht="14.25" customHeight="1" spans="1:5">
      <c r="A3" s="6" t="s">
        <v>117</v>
      </c>
      <c r="B3" s="7" t="s">
        <v>118</v>
      </c>
      <c r="C3" s="8" t="s">
        <v>119</v>
      </c>
      <c r="D3" s="9" t="s">
        <v>120</v>
      </c>
      <c r="E3" s="10" t="s">
        <v>121</v>
      </c>
    </row>
    <row r="4" ht="14.25" customHeight="1" spans="1:5">
      <c r="A4" s="11"/>
      <c r="B4" s="7"/>
      <c r="C4" s="12"/>
      <c r="D4" s="9"/>
      <c r="E4" s="10"/>
    </row>
    <row r="5" ht="14.25" customHeight="1" spans="1:5">
      <c r="A5" s="33" t="s">
        <v>10</v>
      </c>
      <c r="B5" s="14">
        <f>B6+B21</f>
        <v>200814</v>
      </c>
      <c r="C5" s="14">
        <f>C6+C21</f>
        <v>94500</v>
      </c>
      <c r="D5" s="15">
        <f t="shared" ref="D5:D8" si="0">C5/B5*100</f>
        <v>47.0584720188831</v>
      </c>
      <c r="E5" s="34"/>
    </row>
    <row r="6" ht="14.25" customHeight="1" spans="1:5">
      <c r="A6" s="35" t="s">
        <v>12</v>
      </c>
      <c r="B6" s="18">
        <f>SUM(B7:B20)</f>
        <v>42131</v>
      </c>
      <c r="C6" s="18">
        <f>SUM(C7:C20)</f>
        <v>41937</v>
      </c>
      <c r="D6" s="19">
        <f t="shared" si="0"/>
        <v>99.5395314613942</v>
      </c>
      <c r="E6" s="34"/>
    </row>
    <row r="7" ht="14.25" customHeight="1" spans="1:5">
      <c r="A7" s="36" t="s">
        <v>53</v>
      </c>
      <c r="B7" s="18">
        <v>16323</v>
      </c>
      <c r="C7" s="18">
        <v>16180</v>
      </c>
      <c r="D7" s="19">
        <f t="shared" si="0"/>
        <v>99.1239355510629</v>
      </c>
      <c r="E7" s="34"/>
    </row>
    <row r="8" ht="14.25" customHeight="1" spans="1:5">
      <c r="A8" s="36" t="s">
        <v>55</v>
      </c>
      <c r="B8" s="18">
        <v>3212</v>
      </c>
      <c r="C8" s="18">
        <v>4022</v>
      </c>
      <c r="D8" s="19">
        <f t="shared" si="0"/>
        <v>125.217932752179</v>
      </c>
      <c r="E8" s="34"/>
    </row>
    <row r="9" ht="14.25" customHeight="1" spans="1:5">
      <c r="A9" s="36" t="s">
        <v>56</v>
      </c>
      <c r="B9" s="18"/>
      <c r="C9" s="18"/>
      <c r="D9" s="19"/>
      <c r="E9" s="34"/>
    </row>
    <row r="10" ht="14.25" customHeight="1" spans="1:5">
      <c r="A10" s="36" t="s">
        <v>58</v>
      </c>
      <c r="B10" s="18"/>
      <c r="C10" s="18"/>
      <c r="D10" s="19"/>
      <c r="E10" s="34"/>
    </row>
    <row r="11" ht="14.25" customHeight="1" spans="1:5">
      <c r="A11" s="36" t="s">
        <v>60</v>
      </c>
      <c r="B11" s="18">
        <v>8033</v>
      </c>
      <c r="C11" s="18">
        <v>10465</v>
      </c>
      <c r="D11" s="19">
        <f t="shared" ref="D11:D14" si="1">C11/B11*100</f>
        <v>130.275115150006</v>
      </c>
      <c r="E11" s="34"/>
    </row>
    <row r="12" ht="14.25" customHeight="1" spans="1:5">
      <c r="A12" s="36" t="s">
        <v>61</v>
      </c>
      <c r="B12" s="18">
        <v>2673</v>
      </c>
      <c r="C12" s="18">
        <v>2850</v>
      </c>
      <c r="D12" s="19">
        <f t="shared" si="1"/>
        <v>106.62177328844</v>
      </c>
      <c r="E12" s="34"/>
    </row>
    <row r="13" ht="14.25" customHeight="1" spans="1:5">
      <c r="A13" s="36" t="s">
        <v>63</v>
      </c>
      <c r="B13" s="18"/>
      <c r="C13" s="18"/>
      <c r="D13" s="19"/>
      <c r="E13" s="34"/>
    </row>
    <row r="14" ht="14.25" customHeight="1" spans="1:5">
      <c r="A14" s="36" t="s">
        <v>65</v>
      </c>
      <c r="B14" s="18">
        <v>1935</v>
      </c>
      <c r="C14" s="18">
        <v>1980</v>
      </c>
      <c r="D14" s="19">
        <f>C14/B14*100</f>
        <v>102.325581395349</v>
      </c>
      <c r="E14" s="34"/>
    </row>
    <row r="15" ht="14.25" customHeight="1" spans="1:5">
      <c r="A15" s="36" t="s">
        <v>67</v>
      </c>
      <c r="B15" s="18"/>
      <c r="C15" s="18"/>
      <c r="D15" s="19"/>
      <c r="E15" s="34"/>
    </row>
    <row r="16" ht="14.25" customHeight="1" spans="1:5">
      <c r="A16" s="36" t="s">
        <v>70</v>
      </c>
      <c r="B16" s="18">
        <v>10046</v>
      </c>
      <c r="C16" s="18">
        <v>6440</v>
      </c>
      <c r="D16" s="19">
        <f t="shared" ref="D16:D24" si="2">C16/B16*100</f>
        <v>64.1051164642644</v>
      </c>
      <c r="E16" s="34"/>
    </row>
    <row r="17" ht="14.25" customHeight="1" spans="1:5">
      <c r="A17" s="36" t="s">
        <v>72</v>
      </c>
      <c r="B17" s="18"/>
      <c r="C17" s="18"/>
      <c r="D17" s="19"/>
      <c r="E17" s="34"/>
    </row>
    <row r="18" ht="14.25" customHeight="1" spans="1:5">
      <c r="A18" s="36" t="s">
        <v>74</v>
      </c>
      <c r="B18" s="18">
        <v>46</v>
      </c>
      <c r="C18" s="18"/>
      <c r="D18" s="19">
        <f t="shared" ref="D18:D24" si="3">C18/B18*100</f>
        <v>0</v>
      </c>
      <c r="E18" s="34"/>
    </row>
    <row r="19" ht="14.25" customHeight="1" spans="1:5">
      <c r="A19" s="36" t="s">
        <v>76</v>
      </c>
      <c r="B19" s="18">
        <v>-124</v>
      </c>
      <c r="C19" s="18"/>
      <c r="D19" s="19"/>
      <c r="E19" s="34"/>
    </row>
    <row r="20" ht="14.25" customHeight="1" spans="1:5">
      <c r="A20" s="36" t="s">
        <v>78</v>
      </c>
      <c r="B20" s="18">
        <v>-13</v>
      </c>
      <c r="C20" s="18"/>
      <c r="D20" s="19">
        <f t="shared" ref="D20:D24" si="4">C20/B20*100</f>
        <v>0</v>
      </c>
      <c r="E20" s="34"/>
    </row>
    <row r="21" ht="14.25" customHeight="1" spans="1:5">
      <c r="A21" s="35" t="s">
        <v>15</v>
      </c>
      <c r="B21" s="18">
        <f>SUM(B22:B29)</f>
        <v>158683</v>
      </c>
      <c r="C21" s="18">
        <f>SUM(C22:C29)</f>
        <v>52563</v>
      </c>
      <c r="D21" s="19">
        <f t="shared" si="4"/>
        <v>33.1245312982487</v>
      </c>
      <c r="E21" s="34"/>
    </row>
    <row r="22" ht="14.25" customHeight="1" spans="1:5">
      <c r="A22" s="36" t="s">
        <v>80</v>
      </c>
      <c r="B22" s="18">
        <v>7374</v>
      </c>
      <c r="C22" s="18">
        <v>7580</v>
      </c>
      <c r="D22" s="19">
        <f t="shared" si="4"/>
        <v>102.793599132086</v>
      </c>
      <c r="E22" s="34"/>
    </row>
    <row r="23" ht="14.25" customHeight="1" spans="1:5">
      <c r="A23" s="36" t="s">
        <v>82</v>
      </c>
      <c r="B23" s="18">
        <v>10282</v>
      </c>
      <c r="C23" s="18">
        <v>15988</v>
      </c>
      <c r="D23" s="19">
        <f t="shared" si="4"/>
        <v>155.495039875511</v>
      </c>
      <c r="E23" s="34"/>
    </row>
    <row r="24" ht="14.25" customHeight="1" spans="1:5">
      <c r="A24" s="36" t="s">
        <v>84</v>
      </c>
      <c r="B24" s="18">
        <v>20420</v>
      </c>
      <c r="C24" s="18">
        <v>21280</v>
      </c>
      <c r="D24" s="19">
        <f t="shared" si="4"/>
        <v>104.211557296768</v>
      </c>
      <c r="E24" s="34"/>
    </row>
    <row r="25" ht="14.25" customHeight="1" spans="1:5">
      <c r="A25" s="36" t="s">
        <v>85</v>
      </c>
      <c r="B25" s="18">
        <v>1060</v>
      </c>
      <c r="C25" s="18"/>
      <c r="D25" s="19"/>
      <c r="E25" s="34"/>
    </row>
    <row r="26" ht="14.25" customHeight="1" spans="1:5">
      <c r="A26" s="36" t="s">
        <v>18</v>
      </c>
      <c r="B26" s="18">
        <v>115507</v>
      </c>
      <c r="C26" s="18">
        <v>3648</v>
      </c>
      <c r="D26" s="19">
        <f t="shared" ref="D26:D29" si="5">C26/B26*100</f>
        <v>3.1582501493416</v>
      </c>
      <c r="E26" s="37"/>
    </row>
    <row r="27" ht="14.25" customHeight="1" spans="1:5">
      <c r="A27" s="36" t="s">
        <v>88</v>
      </c>
      <c r="B27" s="18">
        <v>21</v>
      </c>
      <c r="C27" s="18"/>
      <c r="D27" s="19">
        <f t="shared" si="5"/>
        <v>0</v>
      </c>
      <c r="E27" s="34"/>
    </row>
    <row r="28" ht="14.25" customHeight="1" spans="1:5">
      <c r="A28" s="36" t="s">
        <v>43</v>
      </c>
      <c r="B28" s="18">
        <v>3754</v>
      </c>
      <c r="C28" s="18">
        <v>3600</v>
      </c>
      <c r="D28" s="19">
        <f t="shared" si="5"/>
        <v>95.8977091102824</v>
      </c>
      <c r="E28" s="34"/>
    </row>
    <row r="29" ht="14.25" customHeight="1" spans="1:5">
      <c r="A29" s="36" t="s">
        <v>90</v>
      </c>
      <c r="B29" s="18">
        <v>265</v>
      </c>
      <c r="C29" s="18">
        <v>467</v>
      </c>
      <c r="D29" s="19">
        <f t="shared" si="5"/>
        <v>176.22641509434</v>
      </c>
      <c r="E29" s="34"/>
    </row>
    <row r="30" s="2" customFormat="1" ht="14.25" customHeight="1" spans="1:5">
      <c r="A30" s="33" t="s">
        <v>25</v>
      </c>
      <c r="B30" s="14">
        <f>B31+B37+B36+B38</f>
        <v>0</v>
      </c>
      <c r="C30" s="14">
        <f>C31+C37+C36+C38+C35</f>
        <v>340070</v>
      </c>
      <c r="D30" s="19"/>
      <c r="E30" s="34"/>
    </row>
    <row r="31" ht="14.25" customHeight="1" spans="1:5">
      <c r="A31" s="35" t="s">
        <v>92</v>
      </c>
      <c r="B31" s="18"/>
      <c r="C31" s="18">
        <f>SUM(C32:C34)</f>
        <v>334169</v>
      </c>
      <c r="D31" s="19"/>
      <c r="E31" s="34"/>
    </row>
    <row r="32" ht="14.25" customHeight="1" spans="1:5">
      <c r="A32" s="36" t="s">
        <v>94</v>
      </c>
      <c r="B32" s="18"/>
      <c r="C32" s="18">
        <v>34050</v>
      </c>
      <c r="D32" s="19"/>
      <c r="E32" s="34"/>
    </row>
    <row r="33" ht="14.25" customHeight="1" spans="1:5">
      <c r="A33" s="36" t="s">
        <v>96</v>
      </c>
      <c r="B33" s="18"/>
      <c r="C33" s="18">
        <v>286869</v>
      </c>
      <c r="D33" s="19"/>
      <c r="E33" s="34"/>
    </row>
    <row r="34" ht="14.25" customHeight="1" spans="1:5">
      <c r="A34" s="36" t="s">
        <v>98</v>
      </c>
      <c r="B34" s="18"/>
      <c r="C34" s="18">
        <v>13250</v>
      </c>
      <c r="D34" s="19"/>
      <c r="E34" s="34"/>
    </row>
    <row r="35" s="3" customFormat="1" ht="14.25" customHeight="1" spans="1:5">
      <c r="A35" s="22" t="s">
        <v>100</v>
      </c>
      <c r="B35" s="25"/>
      <c r="C35" s="18">
        <v>901</v>
      </c>
      <c r="D35" s="19"/>
      <c r="E35" s="37"/>
    </row>
    <row r="36" ht="14.25" customHeight="1" spans="1:5">
      <c r="A36" s="35" t="s">
        <v>102</v>
      </c>
      <c r="B36" s="18"/>
      <c r="C36" s="18">
        <v>5000</v>
      </c>
      <c r="D36" s="19"/>
      <c r="E36" s="34"/>
    </row>
    <row r="37" ht="14.25" customHeight="1" spans="1:5">
      <c r="A37" s="38" t="s">
        <v>104</v>
      </c>
      <c r="B37" s="18"/>
      <c r="C37" s="18"/>
      <c r="D37" s="19"/>
      <c r="E37" s="37"/>
    </row>
    <row r="38" s="2" customFormat="1" ht="14.25" customHeight="1" spans="1:5">
      <c r="A38" s="22" t="s">
        <v>107</v>
      </c>
      <c r="B38" s="18"/>
      <c r="C38" s="18"/>
      <c r="D38" s="19"/>
      <c r="E38" s="37"/>
    </row>
    <row r="39" ht="14.25" customHeight="1" spans="1:5">
      <c r="A39" s="35"/>
      <c r="B39" s="25"/>
      <c r="C39" s="18"/>
      <c r="D39" s="19"/>
      <c r="E39" s="37"/>
    </row>
    <row r="40" ht="14.25" customHeight="1" spans="1:5">
      <c r="A40" s="35"/>
      <c r="B40" s="25"/>
      <c r="C40" s="18"/>
      <c r="D40" s="19"/>
      <c r="E40" s="37"/>
    </row>
    <row r="41" ht="14.25" customHeight="1" spans="1:5">
      <c r="A41" s="35"/>
      <c r="B41" s="25"/>
      <c r="C41" s="18"/>
      <c r="D41" s="19"/>
      <c r="E41" s="37"/>
    </row>
    <row r="42" ht="14.25" customHeight="1" spans="1:5">
      <c r="A42" s="38"/>
      <c r="B42" s="25"/>
      <c r="C42" s="18"/>
      <c r="D42" s="19"/>
      <c r="E42" s="37"/>
    </row>
    <row r="43" ht="14.25" customHeight="1" spans="1:5">
      <c r="A43" s="38"/>
      <c r="B43" s="25"/>
      <c r="C43" s="18"/>
      <c r="D43" s="19"/>
      <c r="E43" s="37"/>
    </row>
    <row r="44" ht="14.25" customHeight="1" spans="2:5">
      <c r="B44" s="39"/>
      <c r="C44" s="18"/>
      <c r="D44" s="19"/>
      <c r="E44" s="37"/>
    </row>
    <row r="45" ht="14.25" customHeight="1" spans="1:5">
      <c r="A45" s="22"/>
      <c r="B45" s="25"/>
      <c r="C45" s="18"/>
      <c r="D45" s="19"/>
      <c r="E45" s="37"/>
    </row>
    <row r="46" ht="14.25" customHeight="1" spans="1:5">
      <c r="A46" s="40" t="s">
        <v>39</v>
      </c>
      <c r="B46" s="28"/>
      <c r="C46" s="28">
        <f>C5+C30</f>
        <v>434570</v>
      </c>
      <c r="D46" s="29"/>
      <c r="E46" s="41"/>
    </row>
    <row r="47" s="2" customFormat="1" ht="14.25" customHeight="1" spans="1:5">
      <c r="A47" s="3"/>
      <c r="D47" s="3"/>
      <c r="E47" s="3"/>
    </row>
    <row r="48" s="2" customFormat="1" ht="14.25" customHeight="1" spans="1:5">
      <c r="A48" s="3"/>
      <c r="D48" s="3"/>
      <c r="E48" s="3"/>
    </row>
    <row r="49" s="2" customFormat="1" ht="14.25" customHeight="1" spans="1:5">
      <c r="A49" s="3"/>
      <c r="D49" s="3"/>
      <c r="E49" s="3"/>
    </row>
    <row r="50" ht="14.25" customHeight="1"/>
  </sheetData>
  <mergeCells count="7">
    <mergeCell ref="A1:E1"/>
    <mergeCell ref="A2:E2"/>
    <mergeCell ref="A3:A4"/>
    <mergeCell ref="B3:B4"/>
    <mergeCell ref="C3:C4"/>
    <mergeCell ref="D3:D4"/>
    <mergeCell ref="E3:E4"/>
  </mergeCells>
  <printOptions horizontalCentered="1"/>
  <pageMargins left="0.751388888888889" right="0.751388888888889" top="1" bottom="1.19652777777778" header="0.510416666666667" footer="0.510416666666667"/>
  <pageSetup paperSize="9" orientation="portrait" horizontalDpi="600"/>
  <headerFooter alignWithMargins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view="pageBreakPreview" zoomScaleNormal="100" workbookViewId="0">
      <selection activeCell="A42" sqref="A42"/>
    </sheetView>
  </sheetViews>
  <sheetFormatPr defaultColWidth="12" defaultRowHeight="15.6" outlineLevelCol="4"/>
  <cols>
    <col min="1" max="1" width="54.1666666666667" style="2" customWidth="1"/>
    <col min="2" max="5" width="12.8333333333333" style="2" customWidth="1"/>
    <col min="6" max="256" width="12" style="2"/>
    <col min="257" max="16384" width="12" style="3"/>
  </cols>
  <sheetData>
    <row r="1" ht="22.5" customHeight="1" spans="1:5">
      <c r="A1" s="4" t="s">
        <v>122</v>
      </c>
      <c r="B1" s="4"/>
      <c r="C1" s="4"/>
      <c r="D1" s="4"/>
      <c r="E1" s="4"/>
    </row>
    <row r="2" ht="14.25" customHeight="1" spans="1:5">
      <c r="A2" s="5" t="s">
        <v>2</v>
      </c>
      <c r="B2" s="5"/>
      <c r="C2" s="5"/>
      <c r="D2" s="5"/>
      <c r="E2" s="5"/>
    </row>
    <row r="3" ht="14.25" customHeight="1" spans="1:5">
      <c r="A3" s="6" t="s">
        <v>117</v>
      </c>
      <c r="B3" s="7" t="s">
        <v>118</v>
      </c>
      <c r="C3" s="8" t="s">
        <v>119</v>
      </c>
      <c r="D3" s="9" t="s">
        <v>120</v>
      </c>
      <c r="E3" s="10" t="s">
        <v>121</v>
      </c>
    </row>
    <row r="4" ht="14.25" customHeight="1" spans="1:5">
      <c r="A4" s="11"/>
      <c r="B4" s="7"/>
      <c r="C4" s="12"/>
      <c r="D4" s="9"/>
      <c r="E4" s="10"/>
    </row>
    <row r="5" ht="14.25" customHeight="1" spans="1:5">
      <c r="A5" s="13" t="s">
        <v>11</v>
      </c>
      <c r="B5" s="14">
        <f>SUM(B6:B29)</f>
        <v>632027</v>
      </c>
      <c r="C5" s="14">
        <f>SUM(C6:C29)</f>
        <v>342027.44</v>
      </c>
      <c r="D5" s="15">
        <f t="shared" ref="D5:D19" si="0">C5/B5*100</f>
        <v>54.1159539070325</v>
      </c>
      <c r="E5" s="16"/>
    </row>
    <row r="6" ht="14.25" customHeight="1" spans="1:5">
      <c r="A6" s="17" t="s">
        <v>50</v>
      </c>
      <c r="B6" s="18">
        <v>73797</v>
      </c>
      <c r="C6" s="18">
        <v>32442.27</v>
      </c>
      <c r="D6" s="19">
        <f t="shared" si="0"/>
        <v>43.9615025001016</v>
      </c>
      <c r="E6" s="16"/>
    </row>
    <row r="7" ht="14.25" customHeight="1" spans="1:5">
      <c r="A7" s="17" t="s">
        <v>52</v>
      </c>
      <c r="B7" s="18">
        <v>572</v>
      </c>
      <c r="C7" s="18"/>
      <c r="D7" s="19"/>
      <c r="E7" s="16"/>
    </row>
    <row r="8" ht="14.25" customHeight="1" spans="1:5">
      <c r="A8" s="17" t="s">
        <v>54</v>
      </c>
      <c r="B8" s="18">
        <v>40008</v>
      </c>
      <c r="C8" s="18">
        <v>36494.65</v>
      </c>
      <c r="D8" s="19">
        <f t="shared" ref="D8:D19" si="1">C8/B8*100</f>
        <v>91.2183813237353</v>
      </c>
      <c r="E8" s="16"/>
    </row>
    <row r="9" ht="14.25" customHeight="1" spans="1:5">
      <c r="A9" s="17" t="s">
        <v>16</v>
      </c>
      <c r="B9" s="18">
        <v>31608</v>
      </c>
      <c r="C9" s="18">
        <v>31051.7</v>
      </c>
      <c r="D9" s="19">
        <f t="shared" si="1"/>
        <v>98.2400025310048</v>
      </c>
      <c r="E9" s="16"/>
    </row>
    <row r="10" ht="14.25" customHeight="1" spans="1:5">
      <c r="A10" s="17" t="s">
        <v>57</v>
      </c>
      <c r="B10" s="18">
        <v>2020</v>
      </c>
      <c r="C10" s="18">
        <v>1445</v>
      </c>
      <c r="D10" s="19">
        <f t="shared" si="1"/>
        <v>71.5346534653465</v>
      </c>
      <c r="E10" s="16"/>
    </row>
    <row r="11" ht="14.25" customHeight="1" spans="1:5">
      <c r="A11" s="17" t="s">
        <v>59</v>
      </c>
      <c r="B11" s="18">
        <v>9915</v>
      </c>
      <c r="C11" s="18">
        <v>6653.26</v>
      </c>
      <c r="D11" s="19">
        <f t="shared" si="1"/>
        <v>67.1029752899647</v>
      </c>
      <c r="E11" s="16"/>
    </row>
    <row r="12" ht="14.25" customHeight="1" spans="1:5">
      <c r="A12" s="17" t="s">
        <v>19</v>
      </c>
      <c r="B12" s="18">
        <v>78779</v>
      </c>
      <c r="C12" s="18">
        <v>94224.87</v>
      </c>
      <c r="D12" s="19">
        <f t="shared" si="1"/>
        <v>119.60658297262</v>
      </c>
      <c r="E12" s="16"/>
    </row>
    <row r="13" ht="14.25" customHeight="1" spans="1:5">
      <c r="A13" s="17" t="s">
        <v>62</v>
      </c>
      <c r="B13" s="18">
        <v>77783</v>
      </c>
      <c r="C13" s="18">
        <v>24882.22</v>
      </c>
      <c r="D13" s="19">
        <f t="shared" si="1"/>
        <v>31.9892778627721</v>
      </c>
      <c r="E13" s="16"/>
    </row>
    <row r="14" ht="14.25" customHeight="1" spans="1:5">
      <c r="A14" s="17" t="s">
        <v>64</v>
      </c>
      <c r="B14" s="18">
        <v>33103</v>
      </c>
      <c r="C14" s="18">
        <v>15166.84</v>
      </c>
      <c r="D14" s="19">
        <f t="shared" si="1"/>
        <v>45.8171162734495</v>
      </c>
      <c r="E14" s="16"/>
    </row>
    <row r="15" ht="14.25" customHeight="1" spans="1:5">
      <c r="A15" s="17" t="s">
        <v>22</v>
      </c>
      <c r="B15" s="18">
        <v>65157</v>
      </c>
      <c r="C15" s="18">
        <v>12993.88</v>
      </c>
      <c r="D15" s="19">
        <f t="shared" si="1"/>
        <v>19.9424160105591</v>
      </c>
      <c r="E15" s="16"/>
    </row>
    <row r="16" ht="14.25" customHeight="1" spans="1:5">
      <c r="A16" s="17" t="s">
        <v>68</v>
      </c>
      <c r="B16" s="18">
        <v>24239</v>
      </c>
      <c r="C16" s="18">
        <v>10434.45</v>
      </c>
      <c r="D16" s="19">
        <f t="shared" si="1"/>
        <v>43.0481868063864</v>
      </c>
      <c r="E16" s="16"/>
    </row>
    <row r="17" ht="14.25" customHeight="1" spans="1:5">
      <c r="A17" s="17" t="s">
        <v>71</v>
      </c>
      <c r="B17" s="18">
        <v>23727</v>
      </c>
      <c r="C17" s="18">
        <v>20750.69</v>
      </c>
      <c r="D17" s="19">
        <f t="shared" si="1"/>
        <v>87.4560205672862</v>
      </c>
      <c r="E17" s="16"/>
    </row>
    <row r="18" ht="14.25" customHeight="1" spans="1:5">
      <c r="A18" s="17" t="s">
        <v>73</v>
      </c>
      <c r="B18" s="18">
        <v>5212</v>
      </c>
      <c r="C18" s="18">
        <v>1186.38</v>
      </c>
      <c r="D18" s="19">
        <f t="shared" si="1"/>
        <v>22.7624712202609</v>
      </c>
      <c r="E18" s="16"/>
    </row>
    <row r="19" ht="14.25" customHeight="1" spans="1:5">
      <c r="A19" s="17" t="s">
        <v>75</v>
      </c>
      <c r="B19" s="18">
        <v>2570</v>
      </c>
      <c r="C19" s="18">
        <v>546.2</v>
      </c>
      <c r="D19" s="19">
        <f t="shared" si="1"/>
        <v>21.2529182879377</v>
      </c>
      <c r="E19" s="16"/>
    </row>
    <row r="20" ht="14.25" customHeight="1" spans="1:5">
      <c r="A20" s="17" t="s">
        <v>77</v>
      </c>
      <c r="B20" s="18">
        <v>4206</v>
      </c>
      <c r="C20" s="18"/>
      <c r="D20" s="19"/>
      <c r="E20" s="16"/>
    </row>
    <row r="21" ht="14.25" customHeight="1" spans="1:5">
      <c r="A21" s="17" t="s">
        <v>79</v>
      </c>
      <c r="B21" s="18"/>
      <c r="C21" s="18"/>
      <c r="D21" s="19"/>
      <c r="E21" s="16"/>
    </row>
    <row r="22" ht="14.25" customHeight="1" spans="1:5">
      <c r="A22" s="17" t="s">
        <v>26</v>
      </c>
      <c r="B22" s="18">
        <v>5701</v>
      </c>
      <c r="C22" s="18">
        <v>3066.93</v>
      </c>
      <c r="D22" s="19">
        <f t="shared" ref="D22:D25" si="2">C22/B22*100</f>
        <v>53.7963515172777</v>
      </c>
      <c r="E22" s="16"/>
    </row>
    <row r="23" ht="14.25" customHeight="1" spans="1:5">
      <c r="A23" s="17" t="s">
        <v>81</v>
      </c>
      <c r="B23" s="18">
        <v>21085</v>
      </c>
      <c r="C23" s="18">
        <v>14407.07</v>
      </c>
      <c r="D23" s="19">
        <f t="shared" si="2"/>
        <v>68.3285273891392</v>
      </c>
      <c r="E23" s="16"/>
    </row>
    <row r="24" ht="14.25" customHeight="1" spans="1:5">
      <c r="A24" s="17" t="s">
        <v>83</v>
      </c>
      <c r="B24" s="18">
        <v>1682</v>
      </c>
      <c r="C24" s="18">
        <v>1676.01</v>
      </c>
      <c r="D24" s="19">
        <f t="shared" si="2"/>
        <v>99.6438763376932</v>
      </c>
      <c r="E24" s="16"/>
    </row>
    <row r="25" ht="14.25" customHeight="1" spans="1:5">
      <c r="A25" s="17" t="s">
        <v>29</v>
      </c>
      <c r="B25" s="18">
        <v>5854</v>
      </c>
      <c r="C25" s="18">
        <v>922.02</v>
      </c>
      <c r="D25" s="19">
        <f t="shared" si="2"/>
        <v>15.750256235053</v>
      </c>
      <c r="E25" s="16"/>
    </row>
    <row r="26" ht="14.25" customHeight="1" spans="1:5">
      <c r="A26" s="17" t="s">
        <v>86</v>
      </c>
      <c r="B26" s="18"/>
      <c r="C26" s="18">
        <v>5000</v>
      </c>
      <c r="D26" s="19"/>
      <c r="E26" s="16"/>
    </row>
    <row r="27" ht="14.25" customHeight="1" spans="1:5">
      <c r="A27" s="17" t="s">
        <v>87</v>
      </c>
      <c r="B27" s="18">
        <v>59721</v>
      </c>
      <c r="C27" s="18">
        <v>25761</v>
      </c>
      <c r="D27" s="19"/>
      <c r="E27" s="16"/>
    </row>
    <row r="28" ht="14.25" customHeight="1" spans="1:5">
      <c r="A28" s="17" t="s">
        <v>31</v>
      </c>
      <c r="B28" s="18">
        <v>64970</v>
      </c>
      <c r="C28" s="18">
        <v>2922</v>
      </c>
      <c r="D28" s="19">
        <f>C28/B28*100</f>
        <v>4.49746036632292</v>
      </c>
      <c r="E28" s="16"/>
    </row>
    <row r="29" ht="14.25" customHeight="1" spans="1:5">
      <c r="A29" s="17" t="s">
        <v>89</v>
      </c>
      <c r="B29" s="18">
        <v>318</v>
      </c>
      <c r="C29" s="18"/>
      <c r="D29" s="19"/>
      <c r="E29" s="16"/>
    </row>
    <row r="30" ht="14.25" customHeight="1" spans="1:5">
      <c r="A30" s="13" t="s">
        <v>34</v>
      </c>
      <c r="B30" s="14"/>
      <c r="C30" s="14">
        <f>SUM(C31:C32,C36:C38)</f>
        <v>92542.9</v>
      </c>
      <c r="D30" s="15"/>
      <c r="E30" s="16"/>
    </row>
    <row r="31" ht="14.25" customHeight="1" spans="1:5">
      <c r="A31" s="17" t="s">
        <v>91</v>
      </c>
      <c r="B31" s="18"/>
      <c r="C31" s="18">
        <v>10719</v>
      </c>
      <c r="D31" s="19"/>
      <c r="E31" s="16"/>
    </row>
    <row r="32" ht="14.25" customHeight="1" spans="1:5">
      <c r="A32" s="17" t="s">
        <v>93</v>
      </c>
      <c r="B32" s="18"/>
      <c r="C32" s="18">
        <f>SUM(C33:C35)</f>
        <v>81455.9</v>
      </c>
      <c r="D32" s="19"/>
      <c r="E32" s="16"/>
    </row>
    <row r="33" ht="14.25" customHeight="1" spans="1:5">
      <c r="A33" s="20" t="s">
        <v>95</v>
      </c>
      <c r="B33" s="18"/>
      <c r="C33" s="18">
        <v>2556</v>
      </c>
      <c r="D33" s="19"/>
      <c r="E33" s="16"/>
    </row>
    <row r="34" ht="14.25" customHeight="1" spans="1:5">
      <c r="A34" s="20" t="s">
        <v>97</v>
      </c>
      <c r="B34" s="18"/>
      <c r="C34" s="18">
        <v>77629.9</v>
      </c>
      <c r="D34" s="19"/>
      <c r="E34" s="16"/>
    </row>
    <row r="35" ht="14.25" customHeight="1" spans="1:5">
      <c r="A35" s="20" t="s">
        <v>99</v>
      </c>
      <c r="B35" s="18"/>
      <c r="C35" s="18">
        <v>1270</v>
      </c>
      <c r="D35" s="19"/>
      <c r="E35" s="16"/>
    </row>
    <row r="36" ht="14.25" customHeight="1" spans="1:5">
      <c r="A36" s="17" t="s">
        <v>101</v>
      </c>
      <c r="B36" s="18"/>
      <c r="C36" s="18"/>
      <c r="D36" s="19"/>
      <c r="E36" s="16"/>
    </row>
    <row r="37" s="1" customFormat="1" ht="14.25" customHeight="1" spans="1:5">
      <c r="A37" s="17" t="s">
        <v>103</v>
      </c>
      <c r="B37" s="18"/>
      <c r="C37" s="18"/>
      <c r="D37" s="19"/>
      <c r="E37" s="16"/>
    </row>
    <row r="38" ht="14.25" customHeight="1" spans="1:5">
      <c r="A38" s="17" t="s">
        <v>105</v>
      </c>
      <c r="B38" s="18"/>
      <c r="C38" s="18">
        <v>368</v>
      </c>
      <c r="D38" s="15"/>
      <c r="E38" s="21"/>
    </row>
    <row r="39" ht="14.25" customHeight="1" spans="1:5">
      <c r="A39" s="22"/>
      <c r="B39" s="18"/>
      <c r="C39" s="18"/>
      <c r="D39" s="19"/>
      <c r="E39" s="16"/>
    </row>
    <row r="40" ht="14.25" customHeight="1" spans="1:5">
      <c r="A40" s="22"/>
      <c r="B40" s="18"/>
      <c r="C40" s="18"/>
      <c r="D40" s="19"/>
      <c r="E40" s="16"/>
    </row>
    <row r="41" ht="14.25" customHeight="1" spans="1:5">
      <c r="A41" s="22"/>
      <c r="B41" s="18"/>
      <c r="C41" s="18"/>
      <c r="D41" s="19"/>
      <c r="E41" s="16"/>
    </row>
    <row r="42" ht="14.25" customHeight="1" spans="1:5">
      <c r="A42" s="22"/>
      <c r="B42" s="18"/>
      <c r="C42" s="18"/>
      <c r="D42" s="19"/>
      <c r="E42" s="16"/>
    </row>
    <row r="43" ht="14.25" customHeight="1" spans="1:5">
      <c r="A43" s="22"/>
      <c r="B43" s="18"/>
      <c r="C43" s="18"/>
      <c r="D43" s="19"/>
      <c r="E43" s="16"/>
    </row>
    <row r="44" ht="14.25" customHeight="1" spans="1:5">
      <c r="A44" s="13"/>
      <c r="B44" s="23"/>
      <c r="C44" s="14"/>
      <c r="D44" s="24"/>
      <c r="E44" s="16"/>
    </row>
    <row r="45" ht="14.25" customHeight="1" spans="1:5">
      <c r="A45" s="13"/>
      <c r="B45" s="23"/>
      <c r="C45" s="14"/>
      <c r="D45" s="24"/>
      <c r="E45" s="16"/>
    </row>
    <row r="46" ht="14.25" customHeight="1" spans="1:5">
      <c r="A46" s="22"/>
      <c r="B46" s="25"/>
      <c r="C46" s="18"/>
      <c r="D46" s="26"/>
      <c r="E46" s="16"/>
    </row>
    <row r="47" ht="13.2" spans="1:5">
      <c r="A47" s="27" t="s">
        <v>40</v>
      </c>
      <c r="B47" s="28"/>
      <c r="C47" s="28">
        <f>C5+C30</f>
        <v>434570.34</v>
      </c>
      <c r="D47" s="29"/>
      <c r="E47" s="30"/>
    </row>
  </sheetData>
  <mergeCells count="7">
    <mergeCell ref="A1:E1"/>
    <mergeCell ref="A2:E2"/>
    <mergeCell ref="A3:A4"/>
    <mergeCell ref="B3:B4"/>
    <mergeCell ref="C3:C4"/>
    <mergeCell ref="D3:D4"/>
    <mergeCell ref="E3:E4"/>
  </mergeCells>
  <dataValidations count="1">
    <dataValidation type="whole" operator="between" allowBlank="1" showErrorMessage="1" error="请输入整数" sqref="B6 B7">
      <formula1>-1E+28</formula1>
      <formula2>1E+29</formula2>
    </dataValidation>
  </dataValidations>
  <printOptions horizontalCentered="1"/>
  <pageMargins left="0.751388888888889" right="0.751388888888889" top="1" bottom="1.19652777777778" header="0.510416666666667" footer="0.510416666666667"/>
  <pageSetup paperSize="9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Windows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1一般公共预算 (总) (3)</vt:lpstr>
      <vt:lpstr>一般公共预算 </vt:lpstr>
      <vt:lpstr>1一般公共预算 (总) (2)</vt:lpstr>
      <vt:lpstr>1一般公共预算 (总)</vt:lpstr>
      <vt:lpstr>1一般公共预算 (5847明细)</vt:lpstr>
      <vt:lpstr>1一般公共预算 (2)</vt:lpstr>
      <vt:lpstr>（预算）2024市级收入表(13)  </vt:lpstr>
      <vt:lpstr>（预算）2024市级支出表(14)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2017-01-11T06:45:00Z</dcterms:created>
  <cp:lastPrinted>2018-05-23T08:53:00Z</cp:lastPrinted>
  <dcterms:modified xsi:type="dcterms:W3CDTF">2024-10-09T07:39:54Z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4A1EBFF416A1464592DA82D681D308F4_12</vt:lpwstr>
  </property>
</Properties>
</file>